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7320" tabRatio="598" activeTab="0"/>
  </bookViews>
  <sheets>
    <sheet name="1_30" sheetId="1" r:id="rId1"/>
    <sheet name="Sheet1" sheetId="2" r:id="rId2"/>
    <sheet name="Istruzioni" sheetId="3" r:id="rId3"/>
  </sheets>
  <definedNames>
    <definedName name="nomi" localSheetId="0">'1_30'!$Q$1:$R$16</definedName>
    <definedName name="nomi">#REF!</definedName>
  </definedNames>
  <calcPr fullCalcOnLoad="1"/>
</workbook>
</file>

<file path=xl/sharedStrings.xml><?xml version="1.0" encoding="utf-8"?>
<sst xmlns="http://schemas.openxmlformats.org/spreadsheetml/2006/main" count="416" uniqueCount="97">
  <si>
    <t>E/O</t>
  </si>
  <si>
    <t>Contratto</t>
  </si>
  <si>
    <t>Punti Mano</t>
  </si>
  <si>
    <t>Mano  #    1</t>
  </si>
  <si>
    <t xml:space="preserve">Dichiarante   </t>
  </si>
  <si>
    <t>Mano  #    2</t>
  </si>
  <si>
    <t>Mano  #    3</t>
  </si>
  <si>
    <t>Mano  #    4</t>
  </si>
  <si>
    <t>Mano  #    5</t>
  </si>
  <si>
    <t>Mano  #    6</t>
  </si>
  <si>
    <t>Mano  #    7</t>
  </si>
  <si>
    <t>Mano  #    8</t>
  </si>
  <si>
    <t>Mano  #    9</t>
  </si>
  <si>
    <t>Mano  #    10</t>
  </si>
  <si>
    <t>Mano  #    11</t>
  </si>
  <si>
    <t>Mano  #    12</t>
  </si>
  <si>
    <t>Mano  #    13</t>
  </si>
  <si>
    <t>Mano  #    14</t>
  </si>
  <si>
    <t>Mano  #    15</t>
  </si>
  <si>
    <t>Mano  #    16</t>
  </si>
  <si>
    <t>Mano  #    17</t>
  </si>
  <si>
    <t>Mano  #    18</t>
  </si>
  <si>
    <t>Mano  #    19</t>
  </si>
  <si>
    <t>Mano  #    20</t>
  </si>
  <si>
    <t>Mano  #    21</t>
  </si>
  <si>
    <t>Mano  #    22</t>
  </si>
  <si>
    <t>Mano  #    23</t>
  </si>
  <si>
    <t>Mano  #    24</t>
  </si>
  <si>
    <t>Mano  #    25</t>
  </si>
  <si>
    <t>Mano  #    26</t>
  </si>
  <si>
    <t>Mano  #    27</t>
  </si>
  <si>
    <t>Mano  #    28</t>
  </si>
  <si>
    <t>ctrl+c</t>
  </si>
  <si>
    <t>N/S (v)</t>
  </si>
  <si>
    <t>ctrl+v</t>
  </si>
  <si>
    <t>Operazioni generali preliminari:</t>
  </si>
  <si>
    <t>Operazioni per ciascuno score:</t>
  </si>
  <si>
    <t>Gioc. da</t>
  </si>
  <si>
    <t>Att.</t>
  </si>
  <si>
    <r>
      <t xml:space="preserve">  - </t>
    </r>
    <r>
      <rPr>
        <b/>
        <sz val="10"/>
        <rFont val="Arial"/>
        <family val="2"/>
      </rPr>
      <t>ctrl+c</t>
    </r>
    <r>
      <rPr>
        <sz val="10"/>
        <rFont val="Arial"/>
        <family val="0"/>
      </rPr>
      <t xml:space="preserve"> (ordina le coppie secondo il numero di coppia)</t>
    </r>
  </si>
  <si>
    <t xml:space="preserve">  - inserire a mano: contratto, giocato da e attacco.</t>
  </si>
  <si>
    <t xml:space="preserve"> </t>
  </si>
  <si>
    <t>Punti NS</t>
  </si>
  <si>
    <t>NS</t>
  </si>
  <si>
    <t>EO</t>
  </si>
  <si>
    <t>Rank NS</t>
  </si>
  <si>
    <t>Dichiarante</t>
  </si>
  <si>
    <t xml:space="preserve">  - inserire a mano il Dichiarante (N o S o E o O) nella prima riga (colonna J)</t>
  </si>
  <si>
    <t xml:space="preserve">  - inserire a mano i numeri di coppia nelle colonne A (coppie N/S) e J (coppie E/O)</t>
  </si>
  <si>
    <r>
      <t xml:space="preserve">  - </t>
    </r>
    <r>
      <rPr>
        <b/>
        <sz val="10"/>
        <rFont val="Arial"/>
        <family val="2"/>
      </rPr>
      <t>NON inserire i Punti Mano</t>
    </r>
    <r>
      <rPr>
        <sz val="10"/>
        <rFont val="Arial"/>
        <family val="0"/>
      </rPr>
      <t xml:space="preserve"> (vengono calcolati automaticamente mediante formule)</t>
    </r>
  </si>
  <si>
    <r>
      <t xml:space="preserve">  - inserire a mano i Punti NS in colonna F (</t>
    </r>
    <r>
      <rPr>
        <b/>
        <sz val="10"/>
        <rFont val="Arial"/>
        <family val="2"/>
      </rPr>
      <t>col segno "meno" se sullo scores i punti sono di EO: es. -200)</t>
    </r>
  </si>
  <si>
    <t>E/O (v)</t>
  </si>
  <si>
    <t xml:space="preserve">  - se Tutti Passano, in colonna F inserire 0 (zero)</t>
  </si>
  <si>
    <t xml:space="preserve">  - nella cella A1B1 inserire a mano la data nella forma gg-mm-aa (viene copiata automaticamente in tutti gli scores)</t>
  </si>
  <si>
    <t xml:space="preserve">  - inserire dati solo nelle celle a fondo bianco (nelle celle colorate ci sono formule che non devono essere alterate)</t>
  </si>
  <si>
    <t>Le colonne K, BZ e CA contengono formule "di servizio" (non alterarle)</t>
  </si>
  <si>
    <t>N/S</t>
  </si>
  <si>
    <r>
      <t xml:space="preserve">  - se NS sono in prima (zona) selezionare la cella N/S e digitare </t>
    </r>
    <r>
      <rPr>
        <b/>
        <sz val="10"/>
        <color indexed="10"/>
        <rFont val="Arial"/>
        <family val="0"/>
      </rPr>
      <t>ctrl+n (ctrl+s)</t>
    </r>
  </si>
  <si>
    <r>
      <t xml:space="preserve">  - se EO sono in prima (zona) selezionare la cella E/O e digitare </t>
    </r>
    <r>
      <rPr>
        <b/>
        <sz val="10"/>
        <color indexed="10"/>
        <rFont val="Arial"/>
        <family val="0"/>
      </rPr>
      <t>ctrl+e (ctrl+o)</t>
    </r>
  </si>
  <si>
    <t>bar-eli</t>
  </si>
  <si>
    <t>lil-gia</t>
  </si>
  <si>
    <t>ele-ste</t>
  </si>
  <si>
    <t>ste-mas</t>
  </si>
  <si>
    <t>ces-gae</t>
  </si>
  <si>
    <t>ant-din</t>
  </si>
  <si>
    <t>Mano  #    29</t>
  </si>
  <si>
    <t>Mano  #    30</t>
  </si>
  <si>
    <t>gill-raf</t>
  </si>
  <si>
    <t>ctrl+x</t>
  </si>
  <si>
    <t>#</t>
  </si>
  <si>
    <t>coppie</t>
  </si>
  <si>
    <t>Nel Foglio 1_30:</t>
  </si>
  <si>
    <r>
      <t xml:space="preserve">  - </t>
    </r>
    <r>
      <rPr>
        <b/>
        <sz val="10"/>
        <rFont val="Arial"/>
        <family val="2"/>
      </rPr>
      <t>ctrl+v</t>
    </r>
    <r>
      <rPr>
        <sz val="10"/>
        <rFont val="Arial"/>
        <family val="0"/>
      </rPr>
      <t xml:space="preserve"> (cancella i vecchi numeri di coppia in Q1:Q16, se eventualmente presenti)</t>
    </r>
  </si>
  <si>
    <r>
      <t xml:space="preserve">  - se una </t>
    </r>
    <r>
      <rPr>
        <b/>
        <sz val="10"/>
        <rFont val="Arial"/>
        <family val="2"/>
      </rPr>
      <t>nuova coppia</t>
    </r>
    <r>
      <rPr>
        <sz val="10"/>
        <rFont val="Arial"/>
        <family val="0"/>
      </rPr>
      <t xml:space="preserve"> gioca per la prima volta, </t>
    </r>
    <r>
      <rPr>
        <b/>
        <sz val="10"/>
        <rFont val="Arial"/>
        <family val="2"/>
      </rPr>
      <t>inserirla a mano</t>
    </r>
    <r>
      <rPr>
        <sz val="10"/>
        <rFont val="Arial"/>
        <family val="0"/>
      </rPr>
      <t xml:space="preserve"> nella prima cella libera della colonna R (sotto alle altre coppie)</t>
    </r>
  </si>
  <si>
    <t xml:space="preserve">  - inserire a mano i numeri di coppia nella colonna Q</t>
  </si>
  <si>
    <t>Nel range S1:AX18 ci sono dei dati di controllo. In particolare:</t>
  </si>
  <si>
    <r>
      <t xml:space="preserve">Nel range U1:AX16 vengono copiati automaticamente i Punti Mano </t>
    </r>
    <r>
      <rPr>
        <b/>
        <sz val="10"/>
        <color indexed="10"/>
        <rFont val="Arial"/>
        <family val="2"/>
      </rPr>
      <t>quando si inserisce un carattere nelle celle gialle poste sotto gli scores in colonna F</t>
    </r>
  </si>
  <si>
    <t>Le celle U17:AX17 contengono la somma "per mano"  dei suddetti Punti Mano</t>
  </si>
  <si>
    <t>Le celle U18:AX18 contengono i numeri identificativi delle mani/scores.</t>
  </si>
  <si>
    <t>Le celle S1:S16 contengono i Punti Mano totali di ciascuna coppia (la somma di detti totali è in P21)</t>
  </si>
  <si>
    <t>Le celle T1:T16 contengono i Punti Incontro (media 50) di ciascuna coppia (la somma di detti Punti Incontro è in T17)</t>
  </si>
  <si>
    <t>Aggiornamento Classifica</t>
  </si>
  <si>
    <r>
      <t xml:space="preserve">Si effettua in modo semiautomatico: dopo aver inserito i punteggi di una mano, premere </t>
    </r>
    <r>
      <rPr>
        <b/>
        <sz val="10"/>
        <color indexed="12"/>
        <rFont val="Arial"/>
        <family val="2"/>
      </rPr>
      <t>ctrl+x</t>
    </r>
  </si>
  <si>
    <t>ctrl+e</t>
  </si>
  <si>
    <t>ctrl+s</t>
  </si>
  <si>
    <t>ctrl+n</t>
  </si>
  <si>
    <t>ctrl+o</t>
  </si>
  <si>
    <t>punti</t>
  </si>
  <si>
    <t>media %</t>
  </si>
  <si>
    <t>classifica</t>
  </si>
  <si>
    <t>man-rob</t>
  </si>
  <si>
    <t>ren-san</t>
  </si>
  <si>
    <t>N</t>
  </si>
  <si>
    <t>E</t>
  </si>
  <si>
    <t>S</t>
  </si>
  <si>
    <t>O</t>
  </si>
  <si>
    <t>iso-let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</si>
</sst>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000"/>
    <numFmt numFmtId="182" formatCode="0.000"/>
    <numFmt numFmtId="183" formatCode="[$€-2]\ #.##000_);[Red]\([$€-2]\ #.##000\)"/>
    <numFmt numFmtId="184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3" borderId="2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" fontId="0" fillId="2" borderId="0" xfId="0" applyNumberFormat="1" applyFon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right"/>
    </xf>
    <xf numFmtId="0" fontId="1" fillId="7" borderId="2" xfId="0" applyFont="1" applyFill="1" applyBorder="1" applyAlignment="1">
      <alignment/>
    </xf>
    <xf numFmtId="0" fontId="1" fillId="6" borderId="2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0" fontId="0" fillId="0" borderId="2" xfId="0" applyBorder="1" applyAlignment="1">
      <alignment/>
    </xf>
    <xf numFmtId="0" fontId="1" fillId="6" borderId="2" xfId="0" applyFont="1" applyFill="1" applyBorder="1" applyAlignment="1">
      <alignment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2" borderId="7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/>
    </xf>
    <xf numFmtId="2" fontId="1" fillId="8" borderId="2" xfId="0" applyNumberFormat="1" applyFont="1" applyFill="1" applyBorder="1" applyAlignment="1">
      <alignment horizontal="right"/>
    </xf>
    <xf numFmtId="0" fontId="1" fillId="9" borderId="2" xfId="0" applyFont="1" applyFill="1" applyBorder="1" applyAlignment="1">
      <alignment/>
    </xf>
    <xf numFmtId="2" fontId="1" fillId="9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2" fontId="1" fillId="2" borderId="2" xfId="0" applyNumberFormat="1" applyFont="1" applyFill="1" applyBorder="1" applyAlignment="1">
      <alignment horizontal="right"/>
    </xf>
    <xf numFmtId="0" fontId="1" fillId="11" borderId="2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15" fontId="1" fillId="4" borderId="8" xfId="0" applyNumberFormat="1" applyFont="1" applyFill="1" applyBorder="1" applyAlignment="1">
      <alignment horizontal="center" vertical="center"/>
    </xf>
    <xf numFmtId="15" fontId="1" fillId="4" borderId="4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8" borderId="8" xfId="0" applyFont="1" applyFill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8" borderId="1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right" vertical="center"/>
    </xf>
    <xf numFmtId="0" fontId="1" fillId="8" borderId="4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0</xdr:rowOff>
    </xdr:from>
    <xdr:to>
      <xdr:col>11</xdr:col>
      <xdr:colOff>476250</xdr:colOff>
      <xdr:row>9</xdr:row>
      <xdr:rowOff>0</xdr:rowOff>
    </xdr:to>
    <xdr:sp macro="[0]!AggiornaClassifica">
      <xdr:nvSpPr>
        <xdr:cNvPr id="1" name="AutoShape 1"/>
        <xdr:cNvSpPr>
          <a:spLocks/>
        </xdr:cNvSpPr>
      </xdr:nvSpPr>
      <xdr:spPr>
        <a:xfrm>
          <a:off x="6124575" y="1371600"/>
          <a:ext cx="476250" cy="1714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/>
  <dimension ref="A1:CA826"/>
  <sheetViews>
    <sheetView tabSelected="1" workbookViewId="0" topLeftCell="A1">
      <pane ySplit="18" topLeftCell="BM19" activePane="bottomLeft" state="frozen"/>
      <selection pane="topLeft" activeCell="A1" sqref="A1"/>
      <selection pane="bottomLeft" activeCell="O528" sqref="O528"/>
    </sheetView>
  </sheetViews>
  <sheetFormatPr defaultColWidth="9.140625" defaultRowHeight="12.75"/>
  <cols>
    <col min="1" max="1" width="3.140625" style="3" customWidth="1"/>
    <col min="2" max="2" width="11.8515625" style="3" customWidth="1"/>
    <col min="3" max="3" width="11.28125" style="3" customWidth="1"/>
    <col min="4" max="4" width="10.140625" style="3" customWidth="1"/>
    <col min="5" max="5" width="7.28125" style="3" customWidth="1"/>
    <col min="6" max="6" width="11.00390625" style="3" customWidth="1"/>
    <col min="7" max="8" width="5.7109375" style="3" customWidth="1"/>
    <col min="9" max="9" width="12.57421875" style="3" customWidth="1"/>
    <col min="10" max="10" width="3.140625" style="3" customWidth="1"/>
    <col min="11" max="11" width="10.00390625" style="3" bestFit="1" customWidth="1"/>
    <col min="12" max="12" width="7.140625" style="3" bestFit="1" customWidth="1"/>
    <col min="13" max="13" width="11.421875" style="3" bestFit="1" customWidth="1"/>
    <col min="14" max="14" width="10.421875" style="3" bestFit="1" customWidth="1"/>
    <col min="15" max="15" width="10.140625" style="3" bestFit="1" customWidth="1"/>
    <col min="16" max="16" width="11.8515625" style="3" bestFit="1" customWidth="1"/>
    <col min="17" max="17" width="4.00390625" style="3" bestFit="1" customWidth="1"/>
    <col min="18" max="18" width="9.57421875" style="3" bestFit="1" customWidth="1"/>
    <col min="19" max="19" width="8.7109375" style="3" bestFit="1" customWidth="1"/>
    <col min="20" max="20" width="11.8515625" style="3" bestFit="1" customWidth="1"/>
    <col min="21" max="22" width="4.7109375" style="3" bestFit="1" customWidth="1"/>
    <col min="23" max="23" width="4.7109375" style="3" customWidth="1"/>
    <col min="24" max="29" width="4.7109375" style="3" bestFit="1" customWidth="1"/>
    <col min="30" max="30" width="5.28125" style="3" customWidth="1"/>
    <col min="31" max="32" width="5.28125" style="3" bestFit="1" customWidth="1"/>
    <col min="33" max="33" width="5.28125" style="3" customWidth="1"/>
    <col min="34" max="43" width="5.28125" style="3" bestFit="1" customWidth="1"/>
    <col min="44" max="44" width="5.28125" style="3" customWidth="1"/>
    <col min="45" max="48" width="5.28125" style="3" bestFit="1" customWidth="1"/>
    <col min="49" max="49" width="5.28125" style="3" customWidth="1"/>
    <col min="50" max="50" width="5.28125" style="3" bestFit="1" customWidth="1"/>
    <col min="53" max="55" width="9.140625" style="3" customWidth="1"/>
    <col min="58" max="58" width="4.00390625" style="3" customWidth="1"/>
    <col min="59" max="77" width="9.140625" style="3" customWidth="1"/>
    <col min="78" max="79" width="9.140625" style="21" customWidth="1"/>
    <col min="80" max="16384" width="9.140625" style="3" customWidth="1"/>
  </cols>
  <sheetData>
    <row r="1" spans="1:50" ht="13.5" thickBot="1">
      <c r="A1" s="59">
        <v>40152</v>
      </c>
      <c r="B1" s="59"/>
      <c r="C1" s="69" t="s">
        <v>3</v>
      </c>
      <c r="D1" s="70"/>
      <c r="E1" s="70"/>
      <c r="F1" s="71"/>
      <c r="G1" s="75" t="s">
        <v>46</v>
      </c>
      <c r="H1" s="76"/>
      <c r="I1" s="77"/>
      <c r="J1" s="78" t="s">
        <v>92</v>
      </c>
      <c r="K1" s="20"/>
      <c r="L1" s="46" t="s">
        <v>34</v>
      </c>
      <c r="M1" s="43">
        <v>1</v>
      </c>
      <c r="N1" s="43" t="s">
        <v>90</v>
      </c>
      <c r="O1" s="50">
        <v>51</v>
      </c>
      <c r="P1" s="51">
        <v>63.75</v>
      </c>
      <c r="Q1" s="4">
        <v>1</v>
      </c>
      <c r="R1" s="4" t="s">
        <v>63</v>
      </c>
      <c r="S1" s="54">
        <f aca="true" t="shared" si="0" ref="S1:S16">SUM(U1:AX1)</f>
        <v>0</v>
      </c>
      <c r="T1" s="55">
        <f>IF(S1=0,0,S1/S$18*COUNT(Q$1:Q$16)*50)</f>
        <v>0</v>
      </c>
      <c r="U1" s="31">
        <f>IF($F$3="","",IF(COUNT($F$3:$F$10)&lt;&gt;COUNT($J$3:$J$10),"",IF($Q1="","",INDEX($CA$3:$CA$18,MATCH($Q1,$BZ$3:$BZ$18,0)))))</f>
      </c>
      <c r="V1" s="31">
        <f>IF($F$31="","",IF(COUNT($F$31:$F$38)&lt;&gt;COUNT($J$31:$J$38),"",IF($Q1="","",INDEX($CA$31:$CA$46,MATCH($Q1,$BZ$31:$BZ$46,0)))))</f>
      </c>
      <c r="W1" s="31">
        <f>IF($F$58="","",IF(COUNT($F$58:$F$65)&lt;&gt;COUNT($J$58:$J$65),"",IF($Q1="","",INDEX($CA$58:$CA$73,MATCH($Q1,$BZ$58:$BZ$73,0)))))</f>
      </c>
      <c r="X1" s="31">
        <f>IF($F$86="","",IF(COUNT($F$86:$F$93)&lt;&gt;COUNT($J$86:$J$93),"",IF($Q1="","",INDEX($CA$86:$CA$101,MATCH($Q1,$BZ$86:$BZ$101,0)))))</f>
      </c>
      <c r="Y1" s="31">
        <f>IF($F$113="","",IF(COUNT($F$113:$F$120)&lt;&gt;COUNT($J$113:$J$120),"",IF($Q1="","",INDEX($CA$113:$CA$128,MATCH($Q1,$BZ$113:$BZ$128,0)))))</f>
      </c>
      <c r="Z1" s="31">
        <f>IF($F$141="","",IF(COUNT($F$141:$F$148)&lt;&gt;COUNT($J$141:$J$148),"",IF($Q1="","",INDEX($CA$141:$CA$156,MATCH($Q1,$BZ$141:$BZ$156,0)))))</f>
      </c>
      <c r="AA1" s="31">
        <f>IF($F$168="","",IF(COUNT($F$168:$F$175)&lt;&gt;COUNT($J$168:$J$175),"",IF($Q1="","",INDEX($CA$168:$CA$183,MATCH($Q1,$BZ$168:$BZ$183,0)))))</f>
      </c>
      <c r="AB1" s="31">
        <f>IF($F$196="","",IF(COUNT($F$196:$F$203)&lt;&gt;COUNT($J$196:$J$203),"",IF($Q1="","",INDEX($CA$196:$CA$211,MATCH($Q1,$BZ$196:$BZ$211,0)))))</f>
      </c>
      <c r="AC1" s="31">
        <f>IF($F$223="","",IF(COUNT($F$223:$F$230)&lt;&gt;COUNT($J$223:$J$230),"",IF($Q1="","",INDEX($CA$223:$CA$238,MATCH($Q1,$BZ$223:$BZ$238,0)))))</f>
      </c>
      <c r="AD1" s="31">
        <f>IF($F$251="","",IF(COUNT($F$251:$F$258)&lt;&gt;COUNT($J$251:$J$258),"",IF($Q1="","",INDEX($CA$251:$CA$266,MATCH($Q1,$BZ$251:$BZ$266,0)))))</f>
      </c>
      <c r="AE1" s="31">
        <f>IF($F$278="","",IF(COUNT($F$278:$F$285)&lt;&gt;COUNT($J$278:$J$285),"",IF($Q1="","",INDEX($CA$278:$CA$293,MATCH($Q1,$BZ$278:$BZ$293,0)))))</f>
      </c>
      <c r="AF1" s="31">
        <f>IF($F$306="","",IF(COUNT($F$306:$F$313)&lt;&gt;COUNT($J$306:$J$313),"",IF($Q1="","",INDEX($CA$306:$CA$321,MATCH($Q1,$BZ$306:$BZ$321,0)))))</f>
      </c>
      <c r="AG1" s="31">
        <f>IF($F$333="","",IF(COUNT($F$333:$F$340)&lt;&gt;COUNT($J$333:$J$340),"",IF($Q1="","",INDEX($CA$333:$CA$348,MATCH($Q1,$BZ$333:$BZ$348,0)))))</f>
      </c>
      <c r="AH1" s="31">
        <f>IF($F$361="","",IF(COUNT($F$361:$F$368)&lt;&gt;COUNT($J$361:$J$368),"",IF($Q1="","",INDEX($CA$361:$CA$376,MATCH($Q1,$BZ$361:$BZ$376,0)))))</f>
      </c>
      <c r="AI1" s="31">
        <f>IF($F$388="","",IF(COUNT($F$388:$F$395)&lt;&gt;COUNT($J$388:$J$395),"",IF($Q1="","",INDEX($CA$388:$CA$403,MATCH($Q1,$BZ$388:$BZ$403,0)))))</f>
      </c>
      <c r="AJ1" s="31">
        <f>IF($F$416="","",IF(COUNT($F$416:$F$423)&lt;&gt;COUNT($J$416:$J$423),"",IF($Q1="","",INDEX($CA$416:$CA$431,MATCH($Q1,$BZ$416:$BZ$431,0)))))</f>
      </c>
      <c r="AK1" s="31">
        <f>IF($F$443="","",IF(COUNT($F$443:$F$450)&lt;&gt;COUNT($J$443:$J$450),"",IF($Q1="","",INDEX($CA$443:$CA$458,MATCH($Q1,$BZ$443:$BZ$458,0)))))</f>
      </c>
      <c r="AL1" s="31">
        <f>IF($F$471="","",IF(COUNT($F$471:$F$478)&lt;&gt;COUNT($J$471:$J$478),"",IF($Q1="","",INDEX($CA$471:$CA$486,MATCH($Q1,$BZ$471:$BZ$486,0)))))</f>
      </c>
      <c r="AM1" s="31">
        <f>IF($F$498="","",IF(COUNT($F$498:$F$515)&lt;&gt;COUNT($J$498:$J$505),"",IF($Q1="","",INDEX($CA$498:$CA$513,MATCH($Q1,$BZ$498:$BZ$513,0)))))</f>
      </c>
      <c r="AN1" s="31">
        <f>IF($F$526="","",IF(COUNT($F$526:$F$533)&lt;&gt;COUNT(J$526:$J$533),"",IF($Q1="","",INDEX($CA$526:$CA$541,MATCH($Q1,$BZ$526:$BZ$541,0)))))</f>
      </c>
      <c r="AO1" s="31">
        <f>IF($F$553="","",IF(COUNT($F$553:$F$560)&lt;&gt;COUNT($J$553:$J$560),"",IF($Q1="","",INDEX($CA$553:$CA$568,MATCH($Q1,$BZ$553:$BZ$568,0)))))</f>
      </c>
      <c r="AP1" s="31">
        <f>IF($F$581="","",IF(COUNT($F$581:$F$588)&lt;&gt;COUNT($J$581:$J$588),"",IF($Q1="","",INDEX($CA$581:$CA$596,MATCH($Q1,$BZ$581:$BZ$596,0)))))</f>
      </c>
      <c r="AQ1" s="31">
        <f>IF($F$608="","",IF(COUNT($F$608:$F$615)&lt;&gt;COUNT($J$608:$J$615),"",IF($Q1="","",INDEX($CA$608:$CA$623,MATCH($Q1,$BZ$608:$BZ$623,0)))))</f>
      </c>
      <c r="AR1" s="31">
        <f>IF($F$636="","",IF(COUNT($F$636:$F$643)&lt;&gt;COUNT($J$636:$J$643),"",IF($Q1="","",INDEX($CA$636:$CA$651,MATCH($Q1,$BZ$636:$BZ$651,0)))))</f>
      </c>
      <c r="AS1" s="31">
        <f>IF($F$663="","",IF(COUNT($F$663:$F$670)&lt;&gt;COUNT($J$663:$J$670),"",IF($Q1="","",INDEX($CA$663:$CA$678,MATCH($Q1,$BZ$663:$BZ$678,0)))))</f>
      </c>
      <c r="AT1" s="31">
        <f>IF($F$691="","",IF(COUNT($F$691:$F$698)&lt;&gt;COUNT($J$691:$J$698),"",IF($Q1="","",INDEX($CA$691:$CA$706,MATCH($Q1,$BZ$691:$BZ$706,0)))))</f>
      </c>
      <c r="AU1" s="31">
        <f>IF($F$718="","",IF(COUNT($F$718:$F$725)&lt;&gt;COUNT($J$718:$J$725),"",IF($Q1="","",INDEX($CA$718:$CA$733,MATCH($Q1,$BZ$718:$BZ$733,0)))))</f>
      </c>
      <c r="AV1" s="31">
        <f>IF($F$746="","",IF(COUNT($F$746:$F$753)&lt;&gt;COUNT($J$746:$J$753),"",IF($Q1="","",INDEX($CA$746:$CA$761,MATCH($Q1,$BZ$746:$BZ$761,0)))))</f>
      </c>
      <c r="AW1" s="31">
        <f>IF($F$773="","",IF(COUNT($F$773:$F$780)&lt;&gt;COUNT(J$773:$J$780),"",IF($Q1="","",INDEX($CA$773:$CA$788,MATCH($Q1,$BZ$773:$BZ$788,0)))))</f>
      </c>
      <c r="AX1" s="31">
        <f>IF($F$801="","",IF(COUNT($F$801:$F$808)&lt;&gt;COUNT($J$801:$J$808),"",IF($Q1="","",INDEX($CA$801:$CA$816,MATCH($Q1,$BZ$801:$BZ$816,0)))))</f>
      </c>
    </row>
    <row r="2" spans="1:50" ht="13.5" thickBot="1">
      <c r="A2" s="60" t="s">
        <v>56</v>
      </c>
      <c r="B2" s="61"/>
      <c r="C2" s="1" t="s">
        <v>1</v>
      </c>
      <c r="D2" s="1" t="s">
        <v>37</v>
      </c>
      <c r="E2" s="1" t="s">
        <v>38</v>
      </c>
      <c r="F2" s="17" t="s">
        <v>42</v>
      </c>
      <c r="G2" s="17" t="s">
        <v>43</v>
      </c>
      <c r="H2" s="17" t="s">
        <v>44</v>
      </c>
      <c r="I2" s="60" t="s">
        <v>0</v>
      </c>
      <c r="J2" s="61"/>
      <c r="K2" s="23" t="s">
        <v>45</v>
      </c>
      <c r="L2" s="46" t="s">
        <v>32</v>
      </c>
      <c r="M2" s="38">
        <f>IF(P2=P1,M1,COUNTA(P$1:P2))</f>
        <v>2</v>
      </c>
      <c r="N2" s="38" t="s">
        <v>64</v>
      </c>
      <c r="O2" s="42">
        <v>45</v>
      </c>
      <c r="P2" s="36">
        <v>56.25</v>
      </c>
      <c r="Q2" s="4">
        <v>2</v>
      </c>
      <c r="R2" s="4" t="s">
        <v>64</v>
      </c>
      <c r="S2" s="54">
        <f t="shared" si="0"/>
        <v>0</v>
      </c>
      <c r="T2" s="55">
        <f aca="true" t="shared" si="1" ref="T2:T16">IF(S2=0,0,S2/S$18*COUNT(Q$1:Q$16)*50)</f>
        <v>0</v>
      </c>
      <c r="U2" s="31">
        <f aca="true" t="shared" si="2" ref="U2:U16">IF($F$3="","",IF(COUNT($F$3:$F$10)&lt;&gt;COUNT($J$3:$J$10),"",IF($Q2="","",INDEX($CA$3:$CA$18,MATCH($Q2,$BZ$3:$BZ$18,0)))))</f>
      </c>
      <c r="V2" s="31">
        <f aca="true" t="shared" si="3" ref="V2:V16">IF($F$31="","",IF(COUNT($F$31:$F$38)&lt;&gt;COUNT($J$31:$J$38),"",IF($Q2="","",INDEX($CA$31:$CA$46,MATCH($Q2,$BZ$31:$BZ$46,0)))))</f>
      </c>
      <c r="W2" s="31">
        <f aca="true" t="shared" si="4" ref="W2:W16">IF($F$58="","",IF(COUNT($F$58:$F$65)&lt;&gt;COUNT($J$58:$J$65),"",IF($Q2="","",INDEX($CA$58:$CA$73,MATCH($Q2,$BZ$58:$BZ$73,0)))))</f>
      </c>
      <c r="X2" s="31">
        <f aca="true" t="shared" si="5" ref="X2:X16">IF($F$86="","",IF(COUNT($F$86:$F$93)&lt;&gt;COUNT($J$86:$J$93),"",IF($Q2="","",INDEX($CA$86:$CA$101,MATCH($Q2,$BZ$86:$BZ$101,0)))))</f>
      </c>
      <c r="Y2" s="31">
        <f aca="true" t="shared" si="6" ref="Y2:Y16">IF($F$113="","",IF(COUNT($F$113:$F$120)&lt;&gt;COUNT($J$113:$J$120),"",IF($Q2="","",INDEX($CA$113:$CA$128,MATCH($Q2,$BZ$113:$BZ$128,0)))))</f>
      </c>
      <c r="Z2" s="31">
        <f aca="true" t="shared" si="7" ref="Z2:Z16">IF($F$141="","",IF(COUNT($F$141:$F$148)&lt;&gt;COUNT($J$141:$J$148),"",IF($Q2="","",INDEX($CA$141:$CA$156,MATCH($Q2,$BZ$141:$BZ$156,0)))))</f>
      </c>
      <c r="AA2" s="31">
        <f aca="true" t="shared" si="8" ref="AA2:AA16">IF($F$168="","",IF(COUNT($F$168:$F$175)&lt;&gt;COUNT($J$168:$J$175),"",IF($Q2="","",INDEX($CA$168:$CA$183,MATCH($Q2,$BZ$168:$BZ$183,0)))))</f>
      </c>
      <c r="AB2" s="31">
        <f aca="true" t="shared" si="9" ref="AB2:AB16">IF($F$196="","",IF(COUNT($F$196:$F$203)&lt;&gt;COUNT($J$196:$J$203),"",IF($Q2="","",INDEX($CA$196:$CA$211,MATCH($Q2,$BZ$196:$BZ$211,0)))))</f>
      </c>
      <c r="AC2" s="31">
        <f aca="true" t="shared" si="10" ref="AC2:AC16">IF($F$223="","",IF(COUNT($F$223:$F$230)&lt;&gt;COUNT($J$223:$J$230),"",IF($Q2="","",INDEX($CA$223:$CA$238,MATCH($Q2,$BZ$223:$BZ$238,0)))))</f>
      </c>
      <c r="AD2" s="31">
        <f aca="true" t="shared" si="11" ref="AD2:AD16">IF($F$251="","",IF(COUNT($F$251:$F$258)&lt;&gt;COUNT($J$251:$J$258),"",IF($Q2="","",INDEX($CA$251:$CA$266,MATCH($Q2,$BZ$251:$BZ$266,0)))))</f>
      </c>
      <c r="AE2" s="31">
        <f aca="true" t="shared" si="12" ref="AE2:AE16">IF($F$278="","",IF(COUNT($F$278:$F$285)&lt;&gt;COUNT($J$278:$J$285),"",IF($Q2="","",INDEX($CA$278:$CA$293,MATCH($Q2,$BZ$278:$BZ$293,0)))))</f>
      </c>
      <c r="AF2" s="31">
        <f aca="true" t="shared" si="13" ref="AF2:AF16">IF($F$306="","",IF(COUNT($F$306:$F$313)&lt;&gt;COUNT($J$306:$J$313),"",IF($Q2="","",INDEX($CA$306:$CA$321,MATCH($Q2,$BZ$306:$BZ$321,0)))))</f>
      </c>
      <c r="AG2" s="31">
        <f aca="true" t="shared" si="14" ref="AG2:AG16">IF($F$333="","",IF(COUNT($F$333:$F$340)&lt;&gt;COUNT($J$333:$J$340),"",IF($Q2="","",INDEX($CA$333:$CA$348,MATCH($Q2,$BZ$333:$BZ$348,0)))))</f>
      </c>
      <c r="AH2" s="31">
        <f aca="true" t="shared" si="15" ref="AH2:AH16">IF($F$361="","",IF(COUNT($F$361:$F$368)&lt;&gt;COUNT($J$361:$J$368),"",IF($Q2="","",INDEX($CA$361:$CA$376,MATCH($Q2,$BZ$361:$BZ$376,0)))))</f>
      </c>
      <c r="AI2" s="31">
        <f aca="true" t="shared" si="16" ref="AI2:AI16">IF($F$388="","",IF(COUNT($F$388:$F$395)&lt;&gt;COUNT($J$388:$J$395),"",IF($Q2="","",INDEX($CA$388:$CA$403,MATCH($Q2,$BZ$388:$BZ$403,0)))))</f>
      </c>
      <c r="AJ2" s="31">
        <f aca="true" t="shared" si="17" ref="AJ2:AJ16">IF($F$416="","",IF(COUNT($F$416:$F$423)&lt;&gt;COUNT($J$416:$J$423),"",IF($Q2="","",INDEX($CA$416:$CA$431,MATCH($Q2,$BZ$416:$BZ$431,0)))))</f>
      </c>
      <c r="AK2" s="31">
        <f aca="true" t="shared" si="18" ref="AK2:AK16">IF($F$443="","",IF(COUNT($F$443:$F$450)&lt;&gt;COUNT($J$443:$J$450),"",IF($Q2="","",INDEX($CA$443:$CA$458,MATCH($Q2,$BZ$443:$BZ$458,0)))))</f>
      </c>
      <c r="AL2" s="31">
        <f aca="true" t="shared" si="19" ref="AL2:AL16">IF($F$471="","",IF(COUNT($F$471:$F$478)&lt;&gt;COUNT($J$471:$J$478),"",IF($Q2="","",INDEX($CA$471:$CA$486,MATCH($Q2,$BZ$471:$BZ$486,0)))))</f>
      </c>
      <c r="AM2" s="31">
        <f aca="true" t="shared" si="20" ref="AM2:AM16">IF($F$498="","",IF(COUNT($F$498:$F$515)&lt;&gt;COUNT($J$498:$J$505),"",IF($Q2="","",INDEX($CA$498:$CA$513,MATCH($Q2,$BZ$498:$BZ$513,0)))))</f>
      </c>
      <c r="AN2" s="31">
        <f>IF($F$526="","",IF(COUNT($F$526:$F$533)&lt;&gt;COUNT(J$526:$J$533),"",IF($Q2="","",INDEX($CA$526:$CA$541,MATCH($Q2,$BZ$526:$BZ$541,0)))))</f>
      </c>
      <c r="AO2" s="31">
        <f aca="true" t="shared" si="21" ref="AO2:AO16">IF($F$553="","",IF(COUNT($F$553:$F$560)&lt;&gt;COUNT($J$553:$J$560),"",IF($Q2="","",INDEX($CA$553:$CA$568,MATCH($Q2,$BZ$553:$BZ$568,0)))))</f>
      </c>
      <c r="AP2" s="31">
        <f aca="true" t="shared" si="22" ref="AP2:AP16">IF($F$581="","",IF(COUNT($F$581:$F$588)&lt;&gt;COUNT($J$581:$J$588),"",IF($Q2="","",INDEX($CA$581:$CA$596,MATCH($Q2,$BZ$581:$BZ$596,0)))))</f>
      </c>
      <c r="AQ2" s="31">
        <f aca="true" t="shared" si="23" ref="AQ2:AQ16">IF($F$608="","",IF(COUNT($F$608:$F$615)&lt;&gt;COUNT($J$608:$J$615),"",IF($Q2="","",INDEX($CA$608:$CA$623,MATCH($Q2,$BZ$608:$BZ$623,0)))))</f>
      </c>
      <c r="AR2" s="31">
        <f aca="true" t="shared" si="24" ref="AR2:AR16">IF($F$636="","",IF(COUNT($F$636:$F$643)&lt;&gt;COUNT($J$636:$J$643),"",IF($Q2="","",INDEX($CA$636:$CA$651,MATCH($Q2,$BZ$636:$BZ$651,0)))))</f>
      </c>
      <c r="AS2" s="31">
        <f aca="true" t="shared" si="25" ref="AS2:AS16">IF($F$663="","",IF(COUNT($F$663:$F$670)&lt;&gt;COUNT($J$663:$J$670),"",IF($Q2="","",INDEX($CA$663:$CA$678,MATCH($Q2,$BZ$663:$BZ$678,0)))))</f>
      </c>
      <c r="AT2" s="31">
        <f aca="true" t="shared" si="26" ref="AT2:AT16">IF($F$691="","",IF(COUNT($F$691:$F$698)&lt;&gt;COUNT($J$691:$J$698),"",IF($Q2="","",INDEX($CA$691:$CA$706,MATCH($Q2,$BZ$691:$BZ$706,0)))))</f>
      </c>
      <c r="AU2" s="31">
        <f aca="true" t="shared" si="27" ref="AU2:AU16">IF($F$718="","",IF(COUNT($F$718:$F$725)&lt;&gt;COUNT($J$718:$J$725),"",IF($Q2="","",INDEX($CA$718:$CA$733,MATCH($Q2,$BZ$718:$BZ$733,0)))))</f>
      </c>
      <c r="AV2" s="31">
        <f aca="true" t="shared" si="28" ref="AV2:AV16">IF($F$746="","",IF(COUNT($F$746:$F$753)&lt;&gt;COUNT($J$746:$J$753),"",IF($Q2="","",INDEX($CA$746:$CA$761,MATCH($Q2,$BZ$746:$BZ$761,0)))))</f>
      </c>
      <c r="AW2" s="31">
        <f>IF($F$773="","",IF(COUNT($F$773:$F$780)&lt;&gt;COUNT(J$773:$J$780),"",IF($Q2="","",INDEX($CA$773:$CA$788,MATCH($Q2,$BZ$773:$BZ$788,0)))))</f>
      </c>
      <c r="AX2" s="31">
        <f aca="true" t="shared" si="29" ref="AX2:AX16">IF($F$801="","",IF(COUNT($F$801:$F$808)&lt;&gt;COUNT($J$801:$J$808),"",IF($Q2="","",INDEX($CA$801:$CA$816,MATCH($Q2,$BZ$801:$BZ$816,0)))))</f>
      </c>
    </row>
    <row r="3" spans="1:79" ht="13.5" thickBot="1">
      <c r="A3" s="58">
        <v>6</v>
      </c>
      <c r="B3" s="19" t="str">
        <f aca="true" t="shared" si="30" ref="B3:B10">IF(A3="","",VLOOKUP(A3,nomi,2))</f>
        <v>ren-san</v>
      </c>
      <c r="C3" s="13"/>
      <c r="D3" s="12"/>
      <c r="E3" s="12"/>
      <c r="F3" s="10"/>
      <c r="G3" s="19">
        <f>IF(A3="","",IF(F3="",COUNT(J$3:J$10)-1,2*(COUNT(J$3:J$10)-K3)-COUNTIF(K$3:K$10,K3)+1))</f>
        <v>2</v>
      </c>
      <c r="H3" s="19">
        <f>IF(J3="","",2*(COUNT(J$3:J$10)-1)-G3)</f>
        <v>2</v>
      </c>
      <c r="I3" s="19" t="str">
        <f aca="true" t="shared" si="31" ref="I3:I9">IF(J3="","",VLOOKUP(J3,nomi,2))</f>
        <v>ces-gae</v>
      </c>
      <c r="J3" s="58">
        <v>1</v>
      </c>
      <c r="K3" s="24">
        <f>IF(F3="","",RANK(F3,F$3:F$10))</f>
      </c>
      <c r="L3" s="4"/>
      <c r="M3" s="44">
        <f>IF(P3=P2,M2,COUNTA(P$1:P3))</f>
        <v>3</v>
      </c>
      <c r="N3" s="44" t="s">
        <v>96</v>
      </c>
      <c r="O3" s="52">
        <v>41</v>
      </c>
      <c r="P3" s="53">
        <v>51.25</v>
      </c>
      <c r="Q3" s="4">
        <v>3</v>
      </c>
      <c r="R3" s="4" t="s">
        <v>60</v>
      </c>
      <c r="S3" s="54">
        <f t="shared" si="0"/>
        <v>0</v>
      </c>
      <c r="T3" s="55">
        <f t="shared" si="1"/>
        <v>0</v>
      </c>
      <c r="U3" s="31">
        <f t="shared" si="2"/>
      </c>
      <c r="V3" s="31">
        <f t="shared" si="3"/>
      </c>
      <c r="W3" s="31">
        <f t="shared" si="4"/>
      </c>
      <c r="X3" s="31">
        <f t="shared" si="5"/>
      </c>
      <c r="Y3" s="31">
        <f t="shared" si="6"/>
      </c>
      <c r="Z3" s="31">
        <f t="shared" si="7"/>
      </c>
      <c r="AA3" s="31">
        <f t="shared" si="8"/>
      </c>
      <c r="AB3" s="31">
        <f t="shared" si="9"/>
      </c>
      <c r="AC3" s="31">
        <f t="shared" si="10"/>
      </c>
      <c r="AD3" s="31">
        <f t="shared" si="11"/>
      </c>
      <c r="AE3" s="31">
        <f t="shared" si="12"/>
      </c>
      <c r="AF3" s="31">
        <f t="shared" si="13"/>
      </c>
      <c r="AG3" s="31">
        <f t="shared" si="14"/>
      </c>
      <c r="AH3" s="31">
        <f t="shared" si="15"/>
      </c>
      <c r="AI3" s="31">
        <f t="shared" si="16"/>
      </c>
      <c r="AJ3" s="31">
        <f t="shared" si="17"/>
      </c>
      <c r="AK3" s="31">
        <f t="shared" si="18"/>
      </c>
      <c r="AL3" s="31">
        <f t="shared" si="19"/>
      </c>
      <c r="AM3" s="31">
        <f t="shared" si="20"/>
      </c>
      <c r="AN3" s="31">
        <f>IF($F$526="","",IF(COUNT($F$526:$F$533)&lt;&gt;COUNT(J$526:$J$533),"",IF($Q3="","",INDEX($CA$526:$CA$541,MATCH($Q3,$BZ$526:$BZ$541,0)))))</f>
      </c>
      <c r="AO3" s="31">
        <f t="shared" si="21"/>
      </c>
      <c r="AP3" s="31">
        <f t="shared" si="22"/>
      </c>
      <c r="AQ3" s="31">
        <f t="shared" si="23"/>
      </c>
      <c r="AR3" s="31">
        <f t="shared" si="24"/>
      </c>
      <c r="AS3" s="31">
        <f t="shared" si="25"/>
      </c>
      <c r="AT3" s="31">
        <f t="shared" si="26"/>
      </c>
      <c r="AU3" s="31">
        <f t="shared" si="27"/>
      </c>
      <c r="AV3" s="31">
        <f t="shared" si="28"/>
      </c>
      <c r="AW3" s="31">
        <f>IF($F$773="","",IF(COUNT($F$773:$F$780)&lt;&gt;COUNT(J$773:$J$780),"",IF($Q3="","",INDEX($CA$773:$CA$788,MATCH($Q3,$BZ$773:$BZ$788,0)))))</f>
      </c>
      <c r="AX3" s="31">
        <f t="shared" si="29"/>
      </c>
      <c r="BY3" s="18"/>
      <c r="BZ3" s="31">
        <f>A3</f>
        <v>6</v>
      </c>
      <c r="CA3" s="31">
        <f>G3</f>
        <v>2</v>
      </c>
    </row>
    <row r="4" spans="1:79" ht="13.5" thickBot="1">
      <c r="A4" s="58">
        <v>2</v>
      </c>
      <c r="B4" s="19" t="str">
        <f t="shared" si="30"/>
        <v>ant-din</v>
      </c>
      <c r="C4" s="13"/>
      <c r="D4" s="12"/>
      <c r="E4" s="12"/>
      <c r="F4" s="10"/>
      <c r="G4" s="19">
        <f aca="true" t="shared" si="32" ref="G4:G10">IF(A4="","",IF(F4="",COUNT(J$3:J$10)-1,2*(COUNT(J$3:J$10)-K4)-COUNTIF(K$3:K$10,K4)+1))</f>
        <v>2</v>
      </c>
      <c r="H4" s="19">
        <f aca="true" t="shared" si="33" ref="H4:H10">IF(J4="","",2*(COUNT(J$3:J$10)-1)-G4)</f>
        <v>2</v>
      </c>
      <c r="I4" s="19" t="str">
        <f t="shared" si="31"/>
        <v>iso-let</v>
      </c>
      <c r="J4" s="58">
        <v>4</v>
      </c>
      <c r="K4" s="24">
        <f aca="true" t="shared" si="34" ref="K4:K10">IF(F4="","",RANK(F4,F$3:F$10))</f>
      </c>
      <c r="L4" s="45" t="s">
        <v>85</v>
      </c>
      <c r="M4" s="4">
        <f>IF(P4=P3,M3,COUNTA(P$1:P4))</f>
        <v>4</v>
      </c>
      <c r="N4" s="4" t="s">
        <v>60</v>
      </c>
      <c r="O4" s="54">
        <v>40</v>
      </c>
      <c r="P4" s="55">
        <v>50</v>
      </c>
      <c r="Q4" s="4">
        <v>4</v>
      </c>
      <c r="R4" s="4" t="s">
        <v>96</v>
      </c>
      <c r="S4" s="54">
        <f t="shared" si="0"/>
        <v>0</v>
      </c>
      <c r="T4" s="55">
        <f t="shared" si="1"/>
        <v>0</v>
      </c>
      <c r="U4" s="31">
        <f t="shared" si="2"/>
      </c>
      <c r="V4" s="31">
        <f t="shared" si="3"/>
      </c>
      <c r="W4" s="31">
        <f t="shared" si="4"/>
      </c>
      <c r="X4" s="31">
        <f t="shared" si="5"/>
      </c>
      <c r="Y4" s="31">
        <f t="shared" si="6"/>
      </c>
      <c r="Z4" s="31">
        <f t="shared" si="7"/>
      </c>
      <c r="AA4" s="31">
        <f t="shared" si="8"/>
      </c>
      <c r="AB4" s="31">
        <f t="shared" si="9"/>
      </c>
      <c r="AC4" s="31">
        <f t="shared" si="10"/>
      </c>
      <c r="AD4" s="31">
        <f t="shared" si="11"/>
      </c>
      <c r="AE4" s="31">
        <f t="shared" si="12"/>
      </c>
      <c r="AF4" s="31">
        <f t="shared" si="13"/>
      </c>
      <c r="AG4" s="31">
        <f t="shared" si="14"/>
      </c>
      <c r="AH4" s="31">
        <f t="shared" si="15"/>
      </c>
      <c r="AI4" s="31">
        <f t="shared" si="16"/>
      </c>
      <c r="AJ4" s="31">
        <f t="shared" si="17"/>
      </c>
      <c r="AK4" s="31">
        <f t="shared" si="18"/>
      </c>
      <c r="AL4" s="31">
        <f t="shared" si="19"/>
      </c>
      <c r="AM4" s="31">
        <f t="shared" si="20"/>
      </c>
      <c r="AN4" s="31">
        <f>IF($F$526="","",IF(COUNT($F$526:$F$533)&lt;&gt;COUNT(J$526:$J$533),"",IF($Q4="","",INDEX($CA$526:$CA$541,MATCH($Q4,$BZ$526:$BZ$541,0)))))</f>
      </c>
      <c r="AO4" s="31">
        <f t="shared" si="21"/>
      </c>
      <c r="AP4" s="31">
        <f t="shared" si="22"/>
      </c>
      <c r="AQ4" s="31">
        <f t="shared" si="23"/>
      </c>
      <c r="AR4" s="31">
        <f t="shared" si="24"/>
      </c>
      <c r="AS4" s="31">
        <f t="shared" si="25"/>
      </c>
      <c r="AT4" s="31">
        <f t="shared" si="26"/>
      </c>
      <c r="AU4" s="31">
        <f t="shared" si="27"/>
      </c>
      <c r="AV4" s="31">
        <f t="shared" si="28"/>
      </c>
      <c r="AW4" s="31">
        <f>IF($F$773="","",IF(COUNT($F$773:$F$780)&lt;&gt;COUNT(J$773:$J$780),"",IF($Q4="","",INDEX($CA$773:$CA$788,MATCH($Q4,$BZ$773:$BZ$788,0)))))</f>
      </c>
      <c r="AX4" s="31">
        <f t="shared" si="29"/>
      </c>
      <c r="BY4" s="18"/>
      <c r="BZ4" s="31">
        <f aca="true" t="shared" si="35" ref="BZ4:BZ10">A4</f>
        <v>2</v>
      </c>
      <c r="CA4" s="31">
        <f aca="true" t="shared" si="36" ref="CA4:CA10">G4</f>
        <v>2</v>
      </c>
    </row>
    <row r="5" spans="1:79" ht="13.5" thickBot="1">
      <c r="A5" s="58">
        <v>3</v>
      </c>
      <c r="B5" s="19" t="str">
        <f t="shared" si="30"/>
        <v>lil-gia</v>
      </c>
      <c r="C5" s="13"/>
      <c r="D5" s="12"/>
      <c r="E5" s="12"/>
      <c r="F5" s="10"/>
      <c r="G5" s="19">
        <f t="shared" si="32"/>
        <v>2</v>
      </c>
      <c r="H5" s="19">
        <f t="shared" si="33"/>
        <v>2</v>
      </c>
      <c r="I5" s="19" t="str">
        <f t="shared" si="31"/>
        <v>man-rob</v>
      </c>
      <c r="J5" s="58">
        <v>5</v>
      </c>
      <c r="K5" s="24">
        <f t="shared" si="34"/>
      </c>
      <c r="L5" s="56" t="s">
        <v>84</v>
      </c>
      <c r="M5" s="4">
        <f>IF(P5=P4,M4,COUNTA(P$1:P5))</f>
        <v>5</v>
      </c>
      <c r="N5" s="4" t="s">
        <v>63</v>
      </c>
      <c r="O5" s="54">
        <v>32</v>
      </c>
      <c r="P5" s="55">
        <v>40</v>
      </c>
      <c r="Q5" s="4">
        <v>5</v>
      </c>
      <c r="R5" s="4" t="s">
        <v>90</v>
      </c>
      <c r="S5" s="54">
        <f t="shared" si="0"/>
        <v>0</v>
      </c>
      <c r="T5" s="55">
        <f t="shared" si="1"/>
        <v>0</v>
      </c>
      <c r="U5" s="31">
        <f t="shared" si="2"/>
      </c>
      <c r="V5" s="31">
        <f t="shared" si="3"/>
      </c>
      <c r="W5" s="31">
        <f t="shared" si="4"/>
      </c>
      <c r="X5" s="31">
        <f t="shared" si="5"/>
      </c>
      <c r="Y5" s="31">
        <f t="shared" si="6"/>
      </c>
      <c r="Z5" s="31">
        <f t="shared" si="7"/>
      </c>
      <c r="AA5" s="31">
        <f t="shared" si="8"/>
      </c>
      <c r="AB5" s="31">
        <f t="shared" si="9"/>
      </c>
      <c r="AC5" s="31">
        <f t="shared" si="10"/>
      </c>
      <c r="AD5" s="31">
        <f t="shared" si="11"/>
      </c>
      <c r="AE5" s="31">
        <f t="shared" si="12"/>
      </c>
      <c r="AF5" s="31">
        <f t="shared" si="13"/>
      </c>
      <c r="AG5" s="31">
        <f t="shared" si="14"/>
      </c>
      <c r="AH5" s="31">
        <f t="shared" si="15"/>
      </c>
      <c r="AI5" s="31">
        <f t="shared" si="16"/>
      </c>
      <c r="AJ5" s="31">
        <f t="shared" si="17"/>
      </c>
      <c r="AK5" s="31">
        <f t="shared" si="18"/>
      </c>
      <c r="AL5" s="31">
        <f t="shared" si="19"/>
      </c>
      <c r="AM5" s="31">
        <f t="shared" si="20"/>
      </c>
      <c r="AN5" s="31">
        <f>IF($F$526="","",IF(COUNT($F$526:$F$533)&lt;&gt;COUNT(J$526:$J$533),"",IF($Q5="","",INDEX($CA$526:$CA$541,MATCH($Q5,$BZ$526:$BZ$541,0)))))</f>
      </c>
      <c r="AO5" s="31">
        <f t="shared" si="21"/>
      </c>
      <c r="AP5" s="31">
        <f t="shared" si="22"/>
      </c>
      <c r="AQ5" s="31">
        <f t="shared" si="23"/>
      </c>
      <c r="AR5" s="31">
        <f t="shared" si="24"/>
      </c>
      <c r="AS5" s="31">
        <f t="shared" si="25"/>
      </c>
      <c r="AT5" s="31">
        <f t="shared" si="26"/>
      </c>
      <c r="AU5" s="31">
        <f t="shared" si="27"/>
      </c>
      <c r="AV5" s="31">
        <f t="shared" si="28"/>
      </c>
      <c r="AW5" s="31">
        <f>IF($F$773="","",IF(COUNT($F$773:$F$780)&lt;&gt;COUNT(J$773:$J$780),"",IF($Q5="","",INDEX($CA$773:$CA$788,MATCH($Q5,$BZ$773:$BZ$788,0)))))</f>
      </c>
      <c r="AX5" s="31">
        <f t="shared" si="29"/>
      </c>
      <c r="BY5" s="18"/>
      <c r="BZ5" s="31">
        <f t="shared" si="35"/>
        <v>3</v>
      </c>
      <c r="CA5" s="31">
        <f t="shared" si="36"/>
        <v>2</v>
      </c>
    </row>
    <row r="6" spans="1:79" ht="13.5" thickBot="1">
      <c r="A6" s="58"/>
      <c r="B6" s="19">
        <f t="shared" si="30"/>
      </c>
      <c r="C6" s="13"/>
      <c r="D6" s="12"/>
      <c r="E6" s="12"/>
      <c r="F6" s="10"/>
      <c r="G6" s="19">
        <f t="shared" si="32"/>
      </c>
      <c r="H6" s="19">
        <f t="shared" si="33"/>
      </c>
      <c r="I6" s="19">
        <f t="shared" si="31"/>
      </c>
      <c r="J6" s="58"/>
      <c r="K6" s="24">
        <f t="shared" si="34"/>
      </c>
      <c r="L6" s="45" t="s">
        <v>83</v>
      </c>
      <c r="M6" s="4">
        <f>IF(P6=P5,M5,COUNTA(P$1:P6))</f>
        <v>6</v>
      </c>
      <c r="N6" s="4" t="s">
        <v>91</v>
      </c>
      <c r="O6" s="54">
        <v>31</v>
      </c>
      <c r="P6" s="55">
        <v>38.75</v>
      </c>
      <c r="Q6" s="4">
        <v>6</v>
      </c>
      <c r="R6" s="4" t="s">
        <v>91</v>
      </c>
      <c r="S6" s="54">
        <f t="shared" si="0"/>
        <v>0</v>
      </c>
      <c r="T6" s="55">
        <f t="shared" si="1"/>
        <v>0</v>
      </c>
      <c r="U6" s="31">
        <f t="shared" si="2"/>
      </c>
      <c r="V6" s="31">
        <f t="shared" si="3"/>
      </c>
      <c r="W6" s="31">
        <f t="shared" si="4"/>
      </c>
      <c r="X6" s="31">
        <f t="shared" si="5"/>
      </c>
      <c r="Y6" s="31">
        <f t="shared" si="6"/>
      </c>
      <c r="Z6" s="31">
        <f t="shared" si="7"/>
      </c>
      <c r="AA6" s="31">
        <f t="shared" si="8"/>
      </c>
      <c r="AB6" s="31">
        <f t="shared" si="9"/>
      </c>
      <c r="AC6" s="31">
        <f t="shared" si="10"/>
      </c>
      <c r="AD6" s="31">
        <f t="shared" si="11"/>
      </c>
      <c r="AE6" s="31">
        <f t="shared" si="12"/>
      </c>
      <c r="AF6" s="31">
        <f t="shared" si="13"/>
      </c>
      <c r="AG6" s="31">
        <f t="shared" si="14"/>
      </c>
      <c r="AH6" s="31">
        <f t="shared" si="15"/>
      </c>
      <c r="AI6" s="31">
        <f t="shared" si="16"/>
      </c>
      <c r="AJ6" s="31">
        <f t="shared" si="17"/>
      </c>
      <c r="AK6" s="31">
        <f t="shared" si="18"/>
      </c>
      <c r="AL6" s="31">
        <f t="shared" si="19"/>
      </c>
      <c r="AM6" s="31">
        <f t="shared" si="20"/>
      </c>
      <c r="AN6" s="31">
        <f>IF($F$526="","",IF(COUNT($F$526:$F$533)&lt;&gt;COUNT(J$526:$J$533),"",IF($Q6="","",INDEX($CA$526:$CA$541,MATCH($Q6,$BZ$526:$BZ$541,0)))))</f>
      </c>
      <c r="AO6" s="31">
        <f t="shared" si="21"/>
      </c>
      <c r="AP6" s="31">
        <f t="shared" si="22"/>
      </c>
      <c r="AQ6" s="31">
        <f t="shared" si="23"/>
      </c>
      <c r="AR6" s="31">
        <f t="shared" si="24"/>
      </c>
      <c r="AS6" s="31">
        <f t="shared" si="25"/>
      </c>
      <c r="AT6" s="31">
        <f t="shared" si="26"/>
      </c>
      <c r="AU6" s="31">
        <f t="shared" si="27"/>
      </c>
      <c r="AV6" s="31">
        <f t="shared" si="28"/>
      </c>
      <c r="AW6" s="31">
        <f>IF($F$773="","",IF(COUNT($F$773:$F$780)&lt;&gt;COUNT(J$773:$J$780),"",IF($Q6="","",INDEX($CA$773:$CA$788,MATCH($Q6,$BZ$773:$BZ$788,0)))))</f>
      </c>
      <c r="AX6" s="31">
        <f t="shared" si="29"/>
      </c>
      <c r="BY6" s="18"/>
      <c r="BZ6" s="31">
        <f t="shared" si="35"/>
        <v>0</v>
      </c>
      <c r="CA6" s="31">
        <f t="shared" si="36"/>
      </c>
    </row>
    <row r="7" spans="1:79" ht="13.5" thickBot="1">
      <c r="A7" s="12"/>
      <c r="B7" s="19">
        <f t="shared" si="30"/>
      </c>
      <c r="C7" s="13"/>
      <c r="D7" s="12"/>
      <c r="E7" s="12"/>
      <c r="F7" s="10"/>
      <c r="G7" s="19">
        <f t="shared" si="32"/>
      </c>
      <c r="H7" s="19">
        <f t="shared" si="33"/>
      </c>
      <c r="I7" s="19">
        <f t="shared" si="31"/>
      </c>
      <c r="J7" s="12"/>
      <c r="K7" s="24">
        <f t="shared" si="34"/>
      </c>
      <c r="L7" s="56" t="s">
        <v>86</v>
      </c>
      <c r="M7" s="4">
        <f>IF(P7=P6,M6,COUNTA(P$1:P7))</f>
        <v>7</v>
      </c>
      <c r="N7" s="4" t="s">
        <v>62</v>
      </c>
      <c r="O7" s="54">
        <v>0</v>
      </c>
      <c r="P7" s="55">
        <v>0</v>
      </c>
      <c r="Q7" s="4"/>
      <c r="R7" s="4" t="s">
        <v>62</v>
      </c>
      <c r="S7" s="54">
        <f t="shared" si="0"/>
        <v>0</v>
      </c>
      <c r="T7" s="55">
        <f t="shared" si="1"/>
        <v>0</v>
      </c>
      <c r="U7" s="31">
        <f t="shared" si="2"/>
      </c>
      <c r="V7" s="31">
        <f t="shared" si="3"/>
      </c>
      <c r="W7" s="31">
        <f t="shared" si="4"/>
      </c>
      <c r="X7" s="31">
        <f t="shared" si="5"/>
      </c>
      <c r="Y7" s="31">
        <f t="shared" si="6"/>
      </c>
      <c r="Z7" s="31">
        <f t="shared" si="7"/>
      </c>
      <c r="AA7" s="31">
        <f t="shared" si="8"/>
      </c>
      <c r="AB7" s="31">
        <f t="shared" si="9"/>
      </c>
      <c r="AC7" s="31">
        <f t="shared" si="10"/>
      </c>
      <c r="AD7" s="31">
        <f t="shared" si="11"/>
      </c>
      <c r="AE7" s="31">
        <f t="shared" si="12"/>
      </c>
      <c r="AF7" s="31">
        <f t="shared" si="13"/>
      </c>
      <c r="AG7" s="31">
        <f t="shared" si="14"/>
      </c>
      <c r="AH7" s="31">
        <f t="shared" si="15"/>
      </c>
      <c r="AI7" s="31">
        <f t="shared" si="16"/>
      </c>
      <c r="AJ7" s="31">
        <f t="shared" si="17"/>
      </c>
      <c r="AK7" s="31">
        <f t="shared" si="18"/>
      </c>
      <c r="AL7" s="31">
        <f t="shared" si="19"/>
      </c>
      <c r="AM7" s="31">
        <f t="shared" si="20"/>
      </c>
      <c r="AN7" s="31">
        <f>IF($F$526="","",IF(COUNT($F$526:$F$533)&lt;&gt;COUNT(J$526:$J$533),"",IF($Q7="","",INDEX($CA$526:$CA$541,MATCH($Q7,$BZ$526:$BZ$541,0)))))</f>
      </c>
      <c r="AO7" s="31">
        <f t="shared" si="21"/>
      </c>
      <c r="AP7" s="31">
        <f t="shared" si="22"/>
      </c>
      <c r="AQ7" s="31">
        <f t="shared" si="23"/>
      </c>
      <c r="AR7" s="31">
        <f t="shared" si="24"/>
      </c>
      <c r="AS7" s="31">
        <f t="shared" si="25"/>
      </c>
      <c r="AT7" s="31">
        <f t="shared" si="26"/>
      </c>
      <c r="AU7" s="31">
        <f t="shared" si="27"/>
      </c>
      <c r="AV7" s="31">
        <f t="shared" si="28"/>
      </c>
      <c r="AW7" s="31">
        <f>IF($F$773="","",IF(COUNT($F$773:$F$780)&lt;&gt;COUNT(J$773:$J$780),"",IF($Q7="","",INDEX($CA$773:$CA$788,MATCH($Q7,$BZ$773:$BZ$788,0)))))</f>
      </c>
      <c r="AX7" s="31">
        <f t="shared" si="29"/>
      </c>
      <c r="BY7" s="18"/>
      <c r="BZ7" s="31">
        <f t="shared" si="35"/>
        <v>0</v>
      </c>
      <c r="CA7" s="31">
        <f t="shared" si="36"/>
      </c>
    </row>
    <row r="8" spans="1:79" ht="13.5" thickBot="1">
      <c r="A8" s="12"/>
      <c r="B8" s="19">
        <f t="shared" si="30"/>
      </c>
      <c r="C8" s="13"/>
      <c r="D8" s="12"/>
      <c r="E8" s="12"/>
      <c r="F8" s="10"/>
      <c r="G8" s="19">
        <f t="shared" si="32"/>
      </c>
      <c r="H8" s="19">
        <f t="shared" si="33"/>
      </c>
      <c r="I8" s="19">
        <f t="shared" si="31"/>
      </c>
      <c r="J8" s="12"/>
      <c r="K8" s="24">
        <f t="shared" si="34"/>
      </c>
      <c r="L8" s="7"/>
      <c r="M8" s="4">
        <f>IF(P8=P7,M7,COUNTA(P$1:P8))</f>
        <v>7</v>
      </c>
      <c r="N8" s="4" t="s">
        <v>61</v>
      </c>
      <c r="O8" s="54">
        <v>0</v>
      </c>
      <c r="P8" s="55">
        <v>0</v>
      </c>
      <c r="Q8" s="4"/>
      <c r="R8" s="4" t="s">
        <v>61</v>
      </c>
      <c r="S8" s="54">
        <f t="shared" si="0"/>
        <v>0</v>
      </c>
      <c r="T8" s="55">
        <f t="shared" si="1"/>
        <v>0</v>
      </c>
      <c r="U8" s="31">
        <f t="shared" si="2"/>
      </c>
      <c r="V8" s="31">
        <f t="shared" si="3"/>
      </c>
      <c r="W8" s="31">
        <f t="shared" si="4"/>
      </c>
      <c r="X8" s="31">
        <f t="shared" si="5"/>
      </c>
      <c r="Y8" s="31">
        <f t="shared" si="6"/>
      </c>
      <c r="Z8" s="31">
        <f t="shared" si="7"/>
      </c>
      <c r="AA8" s="31">
        <f t="shared" si="8"/>
      </c>
      <c r="AB8" s="31">
        <f t="shared" si="9"/>
      </c>
      <c r="AC8" s="31">
        <f t="shared" si="10"/>
      </c>
      <c r="AD8" s="31">
        <f t="shared" si="11"/>
      </c>
      <c r="AE8" s="31">
        <f t="shared" si="12"/>
      </c>
      <c r="AF8" s="31">
        <f t="shared" si="13"/>
      </c>
      <c r="AG8" s="31">
        <f t="shared" si="14"/>
      </c>
      <c r="AH8" s="31">
        <f t="shared" si="15"/>
      </c>
      <c r="AI8" s="31">
        <f t="shared" si="16"/>
      </c>
      <c r="AJ8" s="31">
        <f t="shared" si="17"/>
      </c>
      <c r="AK8" s="31">
        <f t="shared" si="18"/>
      </c>
      <c r="AL8" s="31">
        <f t="shared" si="19"/>
      </c>
      <c r="AM8" s="31">
        <f t="shared" si="20"/>
      </c>
      <c r="AN8" s="31">
        <f>IF($F$526="","",IF(COUNT($F$526:$F$533)&lt;&gt;COUNT(J$526:$J$533),"",IF($Q8="","",INDEX($CA$526:$CA$541,MATCH($Q8,$BZ$526:$BZ$541,0)))))</f>
      </c>
      <c r="AO8" s="31">
        <f t="shared" si="21"/>
      </c>
      <c r="AP8" s="31">
        <f t="shared" si="22"/>
      </c>
      <c r="AQ8" s="31">
        <f t="shared" si="23"/>
      </c>
      <c r="AR8" s="31">
        <f t="shared" si="24"/>
      </c>
      <c r="AS8" s="31">
        <f t="shared" si="25"/>
      </c>
      <c r="AT8" s="31">
        <f t="shared" si="26"/>
      </c>
      <c r="AU8" s="31">
        <f t="shared" si="27"/>
      </c>
      <c r="AV8" s="31">
        <f t="shared" si="28"/>
      </c>
      <c r="AW8" s="31">
        <f>IF($F$773="","",IF(COUNT($F$773:$F$780)&lt;&gt;COUNT(J$773:$J$780),"",IF($Q8="","",INDEX($CA$773:$CA$788,MATCH($Q8,$BZ$773:$BZ$788,0)))))</f>
      </c>
      <c r="AX8" s="31">
        <f t="shared" si="29"/>
      </c>
      <c r="BY8" s="18"/>
      <c r="BZ8" s="31">
        <f t="shared" si="35"/>
        <v>0</v>
      </c>
      <c r="CA8" s="31">
        <f t="shared" si="36"/>
      </c>
    </row>
    <row r="9" spans="1:79" ht="13.5" thickBot="1">
      <c r="A9" s="12"/>
      <c r="B9" s="19">
        <f t="shared" si="30"/>
      </c>
      <c r="C9" s="22"/>
      <c r="D9" s="22"/>
      <c r="E9" s="22"/>
      <c r="F9" s="10"/>
      <c r="G9" s="19">
        <f t="shared" si="32"/>
      </c>
      <c r="H9" s="19">
        <f t="shared" si="33"/>
      </c>
      <c r="I9" s="19">
        <f t="shared" si="31"/>
      </c>
      <c r="J9" s="12"/>
      <c r="K9" s="24">
        <f t="shared" si="34"/>
      </c>
      <c r="L9" s="38" t="s">
        <v>68</v>
      </c>
      <c r="M9" s="4">
        <f>IF(P9=P8,M8,COUNTA(P$1:P9))</f>
        <v>7</v>
      </c>
      <c r="N9" s="4" t="s">
        <v>59</v>
      </c>
      <c r="O9" s="54">
        <v>0</v>
      </c>
      <c r="P9" s="55">
        <v>0</v>
      </c>
      <c r="Q9" s="4"/>
      <c r="R9" s="4" t="s">
        <v>59</v>
      </c>
      <c r="S9" s="54">
        <f t="shared" si="0"/>
        <v>0</v>
      </c>
      <c r="T9" s="55">
        <f t="shared" si="1"/>
        <v>0</v>
      </c>
      <c r="U9" s="31">
        <f t="shared" si="2"/>
      </c>
      <c r="V9" s="31">
        <f t="shared" si="3"/>
      </c>
      <c r="W9" s="31">
        <f t="shared" si="4"/>
      </c>
      <c r="X9" s="31">
        <f t="shared" si="5"/>
      </c>
      <c r="Y9" s="31">
        <f t="shared" si="6"/>
      </c>
      <c r="Z9" s="31">
        <f t="shared" si="7"/>
      </c>
      <c r="AA9" s="31">
        <f t="shared" si="8"/>
      </c>
      <c r="AB9" s="31">
        <f t="shared" si="9"/>
      </c>
      <c r="AC9" s="31">
        <f t="shared" si="10"/>
      </c>
      <c r="AD9" s="31">
        <f t="shared" si="11"/>
      </c>
      <c r="AE9" s="31">
        <f t="shared" si="12"/>
      </c>
      <c r="AF9" s="31">
        <f t="shared" si="13"/>
      </c>
      <c r="AG9" s="31">
        <f t="shared" si="14"/>
      </c>
      <c r="AH9" s="31">
        <f t="shared" si="15"/>
      </c>
      <c r="AI9" s="31">
        <f t="shared" si="16"/>
      </c>
      <c r="AJ9" s="31">
        <f t="shared" si="17"/>
      </c>
      <c r="AK9" s="31">
        <f t="shared" si="18"/>
      </c>
      <c r="AL9" s="31">
        <f t="shared" si="19"/>
      </c>
      <c r="AM9" s="31">
        <f t="shared" si="20"/>
      </c>
      <c r="AN9" s="31">
        <f>IF($F$526="","",IF(COUNT($F$526:$F$533)&lt;&gt;COUNT(J$526:$J$533),"",IF($Q9="","",INDEX($CA$526:$CA$541,MATCH($Q9,$BZ$526:$BZ$541,0)))))</f>
      </c>
      <c r="AO9" s="31">
        <f t="shared" si="21"/>
      </c>
      <c r="AP9" s="31">
        <f t="shared" si="22"/>
      </c>
      <c r="AQ9" s="31">
        <f t="shared" si="23"/>
      </c>
      <c r="AR9" s="31">
        <f t="shared" si="24"/>
      </c>
      <c r="AS9" s="31">
        <f t="shared" si="25"/>
      </c>
      <c r="AT9" s="31">
        <f t="shared" si="26"/>
      </c>
      <c r="AU9" s="31">
        <f t="shared" si="27"/>
      </c>
      <c r="AV9" s="31">
        <f t="shared" si="28"/>
      </c>
      <c r="AW9" s="31">
        <f>IF($F$773="","",IF(COUNT($F$773:$F$780)&lt;&gt;COUNT(J$773:$J$780),"",IF($Q9="","",INDEX($CA$773:$CA$788,MATCH($Q9,$BZ$773:$BZ$788,0)))))</f>
      </c>
      <c r="AX9" s="31">
        <f t="shared" si="29"/>
      </c>
      <c r="BY9" s="18"/>
      <c r="BZ9" s="31">
        <f t="shared" si="35"/>
        <v>0</v>
      </c>
      <c r="CA9" s="31">
        <f t="shared" si="36"/>
      </c>
    </row>
    <row r="10" spans="1:79" ht="13.5" thickBot="1">
      <c r="A10" s="12"/>
      <c r="B10" s="19">
        <f t="shared" si="30"/>
      </c>
      <c r="C10" s="22"/>
      <c r="D10" s="22"/>
      <c r="E10" s="22"/>
      <c r="F10" s="10"/>
      <c r="G10" s="19">
        <f t="shared" si="32"/>
      </c>
      <c r="H10" s="19">
        <f t="shared" si="33"/>
      </c>
      <c r="I10" s="19">
        <f>IF(J10="","",VLOOKUP(J10,nomi,2))</f>
      </c>
      <c r="J10" s="12"/>
      <c r="K10" s="24">
        <f t="shared" si="34"/>
      </c>
      <c r="L10" s="6"/>
      <c r="M10" s="4">
        <f>IF(P10=P9,M9,COUNTA(P$1:P10))</f>
        <v>7</v>
      </c>
      <c r="N10" s="4" t="s">
        <v>67</v>
      </c>
      <c r="O10" s="54">
        <v>0</v>
      </c>
      <c r="P10" s="55">
        <v>0</v>
      </c>
      <c r="Q10" s="4"/>
      <c r="R10" s="4" t="s">
        <v>67</v>
      </c>
      <c r="S10" s="54">
        <f t="shared" si="0"/>
        <v>0</v>
      </c>
      <c r="T10" s="55">
        <f t="shared" si="1"/>
        <v>0</v>
      </c>
      <c r="U10" s="31">
        <f t="shared" si="2"/>
      </c>
      <c r="V10" s="31">
        <f t="shared" si="3"/>
      </c>
      <c r="W10" s="31">
        <f t="shared" si="4"/>
      </c>
      <c r="X10" s="31">
        <f t="shared" si="5"/>
      </c>
      <c r="Y10" s="31">
        <f t="shared" si="6"/>
      </c>
      <c r="Z10" s="31">
        <f t="shared" si="7"/>
      </c>
      <c r="AA10" s="31">
        <f t="shared" si="8"/>
      </c>
      <c r="AB10" s="31">
        <f t="shared" si="9"/>
      </c>
      <c r="AC10" s="31">
        <f t="shared" si="10"/>
      </c>
      <c r="AD10" s="31">
        <f t="shared" si="11"/>
      </c>
      <c r="AE10" s="31">
        <f t="shared" si="12"/>
      </c>
      <c r="AF10" s="31">
        <f t="shared" si="13"/>
      </c>
      <c r="AG10" s="31">
        <f t="shared" si="14"/>
      </c>
      <c r="AH10" s="31">
        <f t="shared" si="15"/>
      </c>
      <c r="AI10" s="31">
        <f t="shared" si="16"/>
      </c>
      <c r="AJ10" s="31">
        <f t="shared" si="17"/>
      </c>
      <c r="AK10" s="31">
        <f t="shared" si="18"/>
      </c>
      <c r="AL10" s="31">
        <f t="shared" si="19"/>
      </c>
      <c r="AM10" s="31">
        <f t="shared" si="20"/>
      </c>
      <c r="AN10" s="31">
        <f>IF($F$526="","",IF(COUNT($F$526:$F$533)&lt;&gt;COUNT(J$526:$J$533),"",IF($Q10="","",INDEX($CA$526:$CA$541,MATCH($Q10,$BZ$526:$BZ$541,0)))))</f>
      </c>
      <c r="AO10" s="31">
        <f t="shared" si="21"/>
      </c>
      <c r="AP10" s="31">
        <f t="shared" si="22"/>
      </c>
      <c r="AQ10" s="31">
        <f t="shared" si="23"/>
      </c>
      <c r="AR10" s="31">
        <f t="shared" si="24"/>
      </c>
      <c r="AS10" s="31">
        <f t="shared" si="25"/>
      </c>
      <c r="AT10" s="31">
        <f t="shared" si="26"/>
      </c>
      <c r="AU10" s="31">
        <f t="shared" si="27"/>
      </c>
      <c r="AV10" s="31">
        <f t="shared" si="28"/>
      </c>
      <c r="AW10" s="31">
        <f>IF($F$773="","",IF(COUNT($F$773:$F$780)&lt;&gt;COUNT(J$773:$J$780),"",IF($Q10="","",INDEX($CA$773:$CA$788,MATCH($Q10,$BZ$773:$BZ$788,0)))))</f>
      </c>
      <c r="AX10" s="31">
        <f t="shared" si="29"/>
      </c>
      <c r="BZ10" s="31">
        <f t="shared" si="35"/>
        <v>0</v>
      </c>
      <c r="CA10" s="31">
        <f t="shared" si="36"/>
      </c>
    </row>
    <row r="11" spans="3:79" ht="12.75">
      <c r="C11" s="2"/>
      <c r="F11" s="48"/>
      <c r="K11" s="34"/>
      <c r="L11" s="6"/>
      <c r="M11" s="4">
        <f>IF(P11=P10,M10,COUNTA(P$1:P11))</f>
        <v>7</v>
      </c>
      <c r="N11" s="4"/>
      <c r="O11" s="54">
        <v>0</v>
      </c>
      <c r="P11" s="55">
        <v>0</v>
      </c>
      <c r="Q11" s="4"/>
      <c r="R11" s="4"/>
      <c r="S11" s="54">
        <f t="shared" si="0"/>
        <v>0</v>
      </c>
      <c r="T11" s="55">
        <f t="shared" si="1"/>
        <v>0</v>
      </c>
      <c r="U11" s="31">
        <f t="shared" si="2"/>
      </c>
      <c r="V11" s="31">
        <f t="shared" si="3"/>
      </c>
      <c r="W11" s="31">
        <f t="shared" si="4"/>
      </c>
      <c r="X11" s="31">
        <f t="shared" si="5"/>
      </c>
      <c r="Y11" s="31">
        <f t="shared" si="6"/>
      </c>
      <c r="Z11" s="31">
        <f t="shared" si="7"/>
      </c>
      <c r="AA11" s="31">
        <f t="shared" si="8"/>
      </c>
      <c r="AB11" s="31">
        <f t="shared" si="9"/>
      </c>
      <c r="AC11" s="31">
        <f t="shared" si="10"/>
      </c>
      <c r="AD11" s="31">
        <f t="shared" si="11"/>
      </c>
      <c r="AE11" s="31">
        <f t="shared" si="12"/>
      </c>
      <c r="AF11" s="31">
        <f t="shared" si="13"/>
      </c>
      <c r="AG11" s="31">
        <f t="shared" si="14"/>
      </c>
      <c r="AH11" s="31">
        <f t="shared" si="15"/>
      </c>
      <c r="AI11" s="31">
        <f t="shared" si="16"/>
      </c>
      <c r="AJ11" s="31">
        <f t="shared" si="17"/>
      </c>
      <c r="AK11" s="31">
        <f t="shared" si="18"/>
      </c>
      <c r="AL11" s="31">
        <f t="shared" si="19"/>
      </c>
      <c r="AM11" s="31">
        <f t="shared" si="20"/>
      </c>
      <c r="AN11" s="31">
        <f>IF($F$526="","",IF(COUNT($F$526:$F$533)&lt;&gt;COUNT(J$526:$J$533),"",IF($Q11="","",INDEX($CA$526:$CA$541,MATCH($Q11,$BZ$526:$BZ$541,0)))))</f>
      </c>
      <c r="AO11" s="31">
        <f t="shared" si="21"/>
      </c>
      <c r="AP11" s="31">
        <f t="shared" si="22"/>
      </c>
      <c r="AQ11" s="31">
        <f t="shared" si="23"/>
      </c>
      <c r="AR11" s="31">
        <f t="shared" si="24"/>
      </c>
      <c r="AS11" s="31">
        <f t="shared" si="25"/>
      </c>
      <c r="AT11" s="31">
        <f t="shared" si="26"/>
      </c>
      <c r="AU11" s="31">
        <f t="shared" si="27"/>
      </c>
      <c r="AV11" s="31">
        <f t="shared" si="28"/>
      </c>
      <c r="AW11" s="31">
        <f>IF($F$773="","",IF(COUNT($F$773:$F$780)&lt;&gt;COUNT(J$773:$J$780),"",IF($Q11="","",INDEX($CA$773:$CA$788,MATCH($Q11,$BZ$773:$BZ$788,0)))))</f>
      </c>
      <c r="AX11" s="31">
        <f t="shared" si="29"/>
      </c>
      <c r="BZ11" s="31">
        <f aca="true" t="shared" si="37" ref="BZ11:BZ18">J3</f>
        <v>1</v>
      </c>
      <c r="CA11" s="31">
        <f aca="true" t="shared" si="38" ref="CA11:CA18">H3</f>
        <v>2</v>
      </c>
    </row>
    <row r="12" spans="12:79" ht="12.75">
      <c r="L12" s="5"/>
      <c r="M12" s="4">
        <f>IF(P12=P11,M11,COUNTA(P$1:P12))</f>
        <v>7</v>
      </c>
      <c r="N12" s="4"/>
      <c r="O12" s="54">
        <v>0</v>
      </c>
      <c r="P12" s="55">
        <v>0</v>
      </c>
      <c r="Q12" s="4"/>
      <c r="R12" s="4"/>
      <c r="S12" s="54">
        <f t="shared" si="0"/>
        <v>0</v>
      </c>
      <c r="T12" s="55">
        <f t="shared" si="1"/>
        <v>0</v>
      </c>
      <c r="U12" s="31">
        <f t="shared" si="2"/>
      </c>
      <c r="V12" s="31">
        <f t="shared" si="3"/>
      </c>
      <c r="W12" s="31">
        <f t="shared" si="4"/>
      </c>
      <c r="X12" s="31">
        <f t="shared" si="5"/>
      </c>
      <c r="Y12" s="31">
        <f t="shared" si="6"/>
      </c>
      <c r="Z12" s="31">
        <f t="shared" si="7"/>
      </c>
      <c r="AA12" s="31">
        <f t="shared" si="8"/>
      </c>
      <c r="AB12" s="31">
        <f t="shared" si="9"/>
      </c>
      <c r="AC12" s="31">
        <f t="shared" si="10"/>
      </c>
      <c r="AD12" s="31">
        <f t="shared" si="11"/>
      </c>
      <c r="AE12" s="31">
        <f t="shared" si="12"/>
      </c>
      <c r="AF12" s="31">
        <f t="shared" si="13"/>
      </c>
      <c r="AG12" s="31">
        <f t="shared" si="14"/>
      </c>
      <c r="AH12" s="31">
        <f t="shared" si="15"/>
      </c>
      <c r="AI12" s="31">
        <f t="shared" si="16"/>
      </c>
      <c r="AJ12" s="31">
        <f t="shared" si="17"/>
      </c>
      <c r="AK12" s="31">
        <f t="shared" si="18"/>
      </c>
      <c r="AL12" s="31">
        <f t="shared" si="19"/>
      </c>
      <c r="AM12" s="31">
        <f t="shared" si="20"/>
      </c>
      <c r="AN12" s="31">
        <f>IF($F$526="","",IF(COUNT($F$526:$F$533)&lt;&gt;COUNT(J$526:$J$533),"",IF($Q12="","",INDEX($CA$526:$CA$541,MATCH($Q12,$BZ$526:$BZ$541,0)))))</f>
      </c>
      <c r="AO12" s="31">
        <f t="shared" si="21"/>
      </c>
      <c r="AP12" s="31">
        <f t="shared" si="22"/>
      </c>
      <c r="AQ12" s="31">
        <f t="shared" si="23"/>
      </c>
      <c r="AR12" s="31">
        <f t="shared" si="24"/>
      </c>
      <c r="AS12" s="31">
        <f t="shared" si="25"/>
      </c>
      <c r="AT12" s="31">
        <f t="shared" si="26"/>
      </c>
      <c r="AU12" s="31">
        <f t="shared" si="27"/>
      </c>
      <c r="AV12" s="31">
        <f t="shared" si="28"/>
      </c>
      <c r="AW12" s="31">
        <f>IF($F$773="","",IF(COUNT($F$773:$F$780)&lt;&gt;COUNT(J$773:$J$780),"",IF($Q12="","",INDEX($CA$773:$CA$788,MATCH($Q12,$BZ$773:$BZ$788,0)))))</f>
      </c>
      <c r="AX12" s="31">
        <f t="shared" si="29"/>
      </c>
      <c r="BZ12" s="31">
        <f t="shared" si="37"/>
        <v>4</v>
      </c>
      <c r="CA12" s="31">
        <f t="shared" si="38"/>
        <v>2</v>
      </c>
    </row>
    <row r="13" spans="12:79" ht="12.75">
      <c r="L13" s="5"/>
      <c r="M13" s="4">
        <f>IF(P13=P12,M12,COUNTA(P$1:P13))</f>
        <v>7</v>
      </c>
      <c r="N13" s="4"/>
      <c r="O13" s="54">
        <v>0</v>
      </c>
      <c r="P13" s="55">
        <v>0</v>
      </c>
      <c r="Q13" s="4"/>
      <c r="R13" s="4"/>
      <c r="S13" s="54">
        <f t="shared" si="0"/>
        <v>0</v>
      </c>
      <c r="T13" s="55">
        <f t="shared" si="1"/>
        <v>0</v>
      </c>
      <c r="U13" s="31">
        <f t="shared" si="2"/>
      </c>
      <c r="V13" s="31">
        <f t="shared" si="3"/>
      </c>
      <c r="W13" s="31">
        <f t="shared" si="4"/>
      </c>
      <c r="X13" s="31">
        <f t="shared" si="5"/>
      </c>
      <c r="Y13" s="31">
        <f t="shared" si="6"/>
      </c>
      <c r="Z13" s="31">
        <f t="shared" si="7"/>
      </c>
      <c r="AA13" s="31">
        <f t="shared" si="8"/>
      </c>
      <c r="AB13" s="31">
        <f t="shared" si="9"/>
      </c>
      <c r="AC13" s="31">
        <f t="shared" si="10"/>
      </c>
      <c r="AD13" s="31">
        <f t="shared" si="11"/>
      </c>
      <c r="AE13" s="31">
        <f t="shared" si="12"/>
      </c>
      <c r="AF13" s="31">
        <f t="shared" si="13"/>
      </c>
      <c r="AG13" s="31">
        <f t="shared" si="14"/>
      </c>
      <c r="AH13" s="31">
        <f t="shared" si="15"/>
      </c>
      <c r="AI13" s="31">
        <f t="shared" si="16"/>
      </c>
      <c r="AJ13" s="31">
        <f t="shared" si="17"/>
      </c>
      <c r="AK13" s="31">
        <f t="shared" si="18"/>
      </c>
      <c r="AL13" s="31">
        <f t="shared" si="19"/>
      </c>
      <c r="AM13" s="31">
        <f t="shared" si="20"/>
      </c>
      <c r="AN13" s="31">
        <f>IF($F$526="","",IF(COUNT($F$526:$F$533)&lt;&gt;COUNT(J$526:$J$533),"",IF($Q13="","",INDEX($CA$526:$CA$541,MATCH($Q13,$BZ$526:$BZ$541,0)))))</f>
      </c>
      <c r="AO13" s="31">
        <f t="shared" si="21"/>
      </c>
      <c r="AP13" s="31">
        <f t="shared" si="22"/>
      </c>
      <c r="AQ13" s="31">
        <f t="shared" si="23"/>
      </c>
      <c r="AR13" s="31">
        <f t="shared" si="24"/>
      </c>
      <c r="AS13" s="31">
        <f t="shared" si="25"/>
      </c>
      <c r="AT13" s="31">
        <f t="shared" si="26"/>
      </c>
      <c r="AU13" s="31">
        <f t="shared" si="27"/>
      </c>
      <c r="AV13" s="31">
        <f t="shared" si="28"/>
      </c>
      <c r="AW13" s="31">
        <f>IF($F$773="","",IF(COUNT($F$773:$F$780)&lt;&gt;COUNT(J$773:$J$780),"",IF($Q13="","",INDEX($CA$773:$CA$788,MATCH($Q13,$BZ$773:$BZ$788,0)))))</f>
      </c>
      <c r="AX13" s="31">
        <f t="shared" si="29"/>
      </c>
      <c r="BZ13" s="31">
        <f t="shared" si="37"/>
        <v>5</v>
      </c>
      <c r="CA13" s="31">
        <f t="shared" si="38"/>
        <v>2</v>
      </c>
    </row>
    <row r="14" spans="12:79" ht="12.75">
      <c r="L14" s="5"/>
      <c r="M14" s="4">
        <f>IF(P14=P13,M13,COUNTA(P$1:P14))</f>
        <v>7</v>
      </c>
      <c r="N14" s="4"/>
      <c r="O14" s="54">
        <v>0</v>
      </c>
      <c r="P14" s="55">
        <v>0</v>
      </c>
      <c r="Q14" s="4"/>
      <c r="R14" s="4"/>
      <c r="S14" s="54">
        <f t="shared" si="0"/>
        <v>0</v>
      </c>
      <c r="T14" s="55">
        <f t="shared" si="1"/>
        <v>0</v>
      </c>
      <c r="U14" s="31">
        <f t="shared" si="2"/>
      </c>
      <c r="V14" s="31">
        <f t="shared" si="3"/>
      </c>
      <c r="W14" s="31">
        <f t="shared" si="4"/>
      </c>
      <c r="X14" s="31">
        <f t="shared" si="5"/>
      </c>
      <c r="Y14" s="31">
        <f t="shared" si="6"/>
      </c>
      <c r="Z14" s="31">
        <f t="shared" si="7"/>
      </c>
      <c r="AA14" s="31">
        <f t="shared" si="8"/>
      </c>
      <c r="AB14" s="31">
        <f t="shared" si="9"/>
      </c>
      <c r="AC14" s="31">
        <f t="shared" si="10"/>
      </c>
      <c r="AD14" s="31">
        <f t="shared" si="11"/>
      </c>
      <c r="AE14" s="31">
        <f t="shared" si="12"/>
      </c>
      <c r="AF14" s="31">
        <f t="shared" si="13"/>
      </c>
      <c r="AG14" s="31">
        <f t="shared" si="14"/>
      </c>
      <c r="AH14" s="31">
        <f t="shared" si="15"/>
      </c>
      <c r="AI14" s="31">
        <f t="shared" si="16"/>
      </c>
      <c r="AJ14" s="31">
        <f t="shared" si="17"/>
      </c>
      <c r="AK14" s="31">
        <f t="shared" si="18"/>
      </c>
      <c r="AL14" s="31">
        <f t="shared" si="19"/>
      </c>
      <c r="AM14" s="31">
        <f t="shared" si="20"/>
      </c>
      <c r="AN14" s="31">
        <f>IF($F$526="","",IF(COUNT($F$526:$F$533)&lt;&gt;COUNT(J$526:$J$533),"",IF($Q14="","",INDEX($CA$526:$CA$541,MATCH($Q14,$BZ$526:$BZ$541,0)))))</f>
      </c>
      <c r="AO14" s="31">
        <f t="shared" si="21"/>
      </c>
      <c r="AP14" s="31">
        <f t="shared" si="22"/>
      </c>
      <c r="AQ14" s="31">
        <f t="shared" si="23"/>
      </c>
      <c r="AR14" s="31">
        <f t="shared" si="24"/>
      </c>
      <c r="AS14" s="31">
        <f t="shared" si="25"/>
      </c>
      <c r="AT14" s="31">
        <f t="shared" si="26"/>
      </c>
      <c r="AU14" s="31">
        <f t="shared" si="27"/>
      </c>
      <c r="AV14" s="31">
        <f t="shared" si="28"/>
      </c>
      <c r="AW14" s="31">
        <f>IF($F$773="","",IF(COUNT($F$773:$F$780)&lt;&gt;COUNT(J$773:$J$780),"",IF($Q14="","",INDEX($CA$773:$CA$788,MATCH($Q14,$BZ$773:$BZ$788,0)))))</f>
      </c>
      <c r="AX14" s="31">
        <f t="shared" si="29"/>
      </c>
      <c r="BZ14" s="31">
        <f t="shared" si="37"/>
        <v>0</v>
      </c>
      <c r="CA14" s="31">
        <f t="shared" si="38"/>
      </c>
    </row>
    <row r="15" spans="12:79" ht="12.75">
      <c r="L15" s="26"/>
      <c r="M15" s="4">
        <f>IF(P15=P14,M14,COUNTA(P$1:P15))</f>
        <v>7</v>
      </c>
      <c r="N15" s="4"/>
      <c r="O15" s="54">
        <v>0</v>
      </c>
      <c r="P15" s="55">
        <v>0</v>
      </c>
      <c r="Q15" s="4"/>
      <c r="R15" s="4"/>
      <c r="S15" s="54">
        <f t="shared" si="0"/>
        <v>0</v>
      </c>
      <c r="T15" s="55">
        <f t="shared" si="1"/>
        <v>0</v>
      </c>
      <c r="U15" s="31">
        <f t="shared" si="2"/>
      </c>
      <c r="V15" s="31">
        <f t="shared" si="3"/>
      </c>
      <c r="W15" s="31">
        <f t="shared" si="4"/>
      </c>
      <c r="X15" s="31">
        <f t="shared" si="5"/>
      </c>
      <c r="Y15" s="31">
        <f t="shared" si="6"/>
      </c>
      <c r="Z15" s="31">
        <f t="shared" si="7"/>
      </c>
      <c r="AA15" s="31">
        <f t="shared" si="8"/>
      </c>
      <c r="AB15" s="31">
        <f t="shared" si="9"/>
      </c>
      <c r="AC15" s="31">
        <f t="shared" si="10"/>
      </c>
      <c r="AD15" s="31">
        <f t="shared" si="11"/>
      </c>
      <c r="AE15" s="31">
        <f t="shared" si="12"/>
      </c>
      <c r="AF15" s="31">
        <f t="shared" si="13"/>
      </c>
      <c r="AG15" s="31">
        <f t="shared" si="14"/>
      </c>
      <c r="AH15" s="31">
        <f t="shared" si="15"/>
      </c>
      <c r="AI15" s="31">
        <f t="shared" si="16"/>
      </c>
      <c r="AJ15" s="31">
        <f t="shared" si="17"/>
      </c>
      <c r="AK15" s="31">
        <f t="shared" si="18"/>
      </c>
      <c r="AL15" s="31">
        <f t="shared" si="19"/>
      </c>
      <c r="AM15" s="31">
        <f t="shared" si="20"/>
      </c>
      <c r="AN15" s="31">
        <f>IF($F$526="","",IF(COUNT($F$526:$F$533)&lt;&gt;COUNT(J$526:$J$533),"",IF($Q15="","",INDEX($CA$526:$CA$541,MATCH($Q15,$BZ$526:$BZ$541,0)))))</f>
      </c>
      <c r="AO15" s="31">
        <f t="shared" si="21"/>
      </c>
      <c r="AP15" s="31">
        <f t="shared" si="22"/>
      </c>
      <c r="AQ15" s="31">
        <f t="shared" si="23"/>
      </c>
      <c r="AR15" s="31">
        <f t="shared" si="24"/>
      </c>
      <c r="AS15" s="31">
        <f t="shared" si="25"/>
      </c>
      <c r="AT15" s="31">
        <f t="shared" si="26"/>
      </c>
      <c r="AU15" s="31">
        <f t="shared" si="27"/>
      </c>
      <c r="AV15" s="31">
        <f t="shared" si="28"/>
      </c>
      <c r="AW15" s="31">
        <f>IF($F$773="","",IF(COUNT($F$773:$F$780)&lt;&gt;COUNT(J$773:$J$780),"",IF($Q15="","",INDEX($CA$773:$CA$788,MATCH($Q15,$BZ$773:$BZ$788,0)))))</f>
      </c>
      <c r="AX15" s="31">
        <f t="shared" si="29"/>
      </c>
      <c r="BZ15" s="31">
        <f t="shared" si="37"/>
        <v>0</v>
      </c>
      <c r="CA15" s="31">
        <f t="shared" si="38"/>
      </c>
    </row>
    <row r="16" spans="12:79" ht="12.75">
      <c r="L16" s="5"/>
      <c r="M16" s="4">
        <f>IF(P16=P15,M15,COUNTA(P$1:P16))</f>
        <v>7</v>
      </c>
      <c r="N16" s="4"/>
      <c r="O16" s="54">
        <v>0</v>
      </c>
      <c r="P16" s="55">
        <v>0</v>
      </c>
      <c r="Q16" s="4"/>
      <c r="R16" s="4"/>
      <c r="S16" s="54">
        <f t="shared" si="0"/>
        <v>0</v>
      </c>
      <c r="T16" s="55">
        <f t="shared" si="1"/>
        <v>0</v>
      </c>
      <c r="U16" s="31">
        <f t="shared" si="2"/>
      </c>
      <c r="V16" s="31">
        <f t="shared" si="3"/>
      </c>
      <c r="W16" s="31">
        <f t="shared" si="4"/>
      </c>
      <c r="X16" s="31">
        <f t="shared" si="5"/>
      </c>
      <c r="Y16" s="31">
        <f t="shared" si="6"/>
      </c>
      <c r="Z16" s="31">
        <f t="shared" si="7"/>
      </c>
      <c r="AA16" s="31">
        <f t="shared" si="8"/>
      </c>
      <c r="AB16" s="31">
        <f t="shared" si="9"/>
      </c>
      <c r="AC16" s="31">
        <f t="shared" si="10"/>
      </c>
      <c r="AD16" s="31">
        <f t="shared" si="11"/>
      </c>
      <c r="AE16" s="31">
        <f t="shared" si="12"/>
      </c>
      <c r="AF16" s="31">
        <f t="shared" si="13"/>
      </c>
      <c r="AG16" s="31">
        <f t="shared" si="14"/>
      </c>
      <c r="AH16" s="31">
        <f t="shared" si="15"/>
      </c>
      <c r="AI16" s="31">
        <f t="shared" si="16"/>
      </c>
      <c r="AJ16" s="31">
        <f t="shared" si="17"/>
      </c>
      <c r="AK16" s="31">
        <f t="shared" si="18"/>
      </c>
      <c r="AL16" s="31">
        <f t="shared" si="19"/>
      </c>
      <c r="AM16" s="31">
        <f t="shared" si="20"/>
      </c>
      <c r="AN16" s="31">
        <f>IF($F$526="","",IF(COUNT($F$526:$F$533)&lt;&gt;COUNT(J$526:$J$533),"",IF($Q16="","",INDEX($CA$526:$CA$541,MATCH($Q16,$BZ$526:$BZ$541,0)))))</f>
      </c>
      <c r="AO16" s="31">
        <f t="shared" si="21"/>
      </c>
      <c r="AP16" s="31">
        <f t="shared" si="22"/>
      </c>
      <c r="AQ16" s="31">
        <f t="shared" si="23"/>
      </c>
      <c r="AR16" s="31">
        <f t="shared" si="24"/>
      </c>
      <c r="AS16" s="31">
        <f t="shared" si="25"/>
      </c>
      <c r="AT16" s="31">
        <f t="shared" si="26"/>
      </c>
      <c r="AU16" s="31">
        <f t="shared" si="27"/>
      </c>
      <c r="AV16" s="31">
        <f t="shared" si="28"/>
      </c>
      <c r="AW16" s="31">
        <f>IF($F$773="","",IF(COUNT($F$773:$F$780)&lt;&gt;COUNT(J$773:$J$780),"",IF($Q16="","",INDEX($CA$773:$CA$788,MATCH($Q16,$BZ$773:$BZ$788,0)))))</f>
      </c>
      <c r="AX16" s="31">
        <f t="shared" si="29"/>
      </c>
      <c r="BZ16" s="31">
        <f t="shared" si="37"/>
        <v>0</v>
      </c>
      <c r="CA16" s="31">
        <f t="shared" si="38"/>
      </c>
    </row>
    <row r="17" spans="5:79" ht="12.75">
      <c r="E17" s="33"/>
      <c r="F17" s="33"/>
      <c r="G17" s="33"/>
      <c r="L17" s="4"/>
      <c r="M17" s="46" t="s">
        <v>89</v>
      </c>
      <c r="N17" s="46" t="s">
        <v>70</v>
      </c>
      <c r="O17" s="46" t="s">
        <v>87</v>
      </c>
      <c r="P17" s="57" t="s">
        <v>88</v>
      </c>
      <c r="Q17" s="46" t="s">
        <v>69</v>
      </c>
      <c r="R17" s="40" t="s">
        <v>70</v>
      </c>
      <c r="S17" s="46" t="s">
        <v>87</v>
      </c>
      <c r="T17" s="57" t="s">
        <v>88</v>
      </c>
      <c r="U17" s="11">
        <f aca="true" t="shared" si="39" ref="U17:AX17">SUM(U1:U16)</f>
        <v>0</v>
      </c>
      <c r="V17" s="11">
        <f t="shared" si="39"/>
        <v>0</v>
      </c>
      <c r="W17" s="11">
        <f t="shared" si="39"/>
        <v>0</v>
      </c>
      <c r="X17" s="11">
        <f t="shared" si="39"/>
        <v>0</v>
      </c>
      <c r="Y17" s="11">
        <f t="shared" si="39"/>
        <v>0</v>
      </c>
      <c r="Z17" s="11">
        <f t="shared" si="39"/>
        <v>0</v>
      </c>
      <c r="AA17" s="11">
        <f t="shared" si="39"/>
        <v>0</v>
      </c>
      <c r="AB17" s="11">
        <f t="shared" si="39"/>
        <v>0</v>
      </c>
      <c r="AC17" s="11">
        <f t="shared" si="39"/>
        <v>0</v>
      </c>
      <c r="AD17" s="11">
        <f t="shared" si="39"/>
        <v>0</v>
      </c>
      <c r="AE17" s="11">
        <f t="shared" si="39"/>
        <v>0</v>
      </c>
      <c r="AF17" s="11">
        <f t="shared" si="39"/>
        <v>0</v>
      </c>
      <c r="AG17" s="11">
        <f t="shared" si="39"/>
        <v>0</v>
      </c>
      <c r="AH17" s="11">
        <f t="shared" si="39"/>
        <v>0</v>
      </c>
      <c r="AI17" s="11">
        <f t="shared" si="39"/>
        <v>0</v>
      </c>
      <c r="AJ17" s="11">
        <f t="shared" si="39"/>
        <v>0</v>
      </c>
      <c r="AK17" s="11">
        <f t="shared" si="39"/>
        <v>0</v>
      </c>
      <c r="AL17" s="11">
        <f t="shared" si="39"/>
        <v>0</v>
      </c>
      <c r="AM17" s="11">
        <f t="shared" si="39"/>
        <v>0</v>
      </c>
      <c r="AN17" s="11">
        <f t="shared" si="39"/>
        <v>0</v>
      </c>
      <c r="AO17" s="11">
        <f t="shared" si="39"/>
        <v>0</v>
      </c>
      <c r="AP17" s="11">
        <f t="shared" si="39"/>
        <v>0</v>
      </c>
      <c r="AQ17" s="11">
        <f t="shared" si="39"/>
        <v>0</v>
      </c>
      <c r="AR17" s="11">
        <f t="shared" si="39"/>
        <v>0</v>
      </c>
      <c r="AS17" s="11">
        <f t="shared" si="39"/>
        <v>0</v>
      </c>
      <c r="AT17" s="11">
        <f t="shared" si="39"/>
        <v>0</v>
      </c>
      <c r="AU17" s="11">
        <f t="shared" si="39"/>
        <v>0</v>
      </c>
      <c r="AV17" s="11">
        <f t="shared" si="39"/>
        <v>0</v>
      </c>
      <c r="AW17" s="11">
        <f t="shared" si="39"/>
        <v>0</v>
      </c>
      <c r="AX17" s="11">
        <f t="shared" si="39"/>
        <v>0</v>
      </c>
      <c r="BF17" s="5"/>
      <c r="BZ17" s="31">
        <f t="shared" si="37"/>
        <v>0</v>
      </c>
      <c r="CA17" s="31">
        <f t="shared" si="38"/>
      </c>
    </row>
    <row r="18" spans="12:79" ht="12.75">
      <c r="L18" s="5"/>
      <c r="M18" s="4"/>
      <c r="N18" s="26"/>
      <c r="O18" s="37">
        <f>SUM(O1:O16)</f>
        <v>240</v>
      </c>
      <c r="P18" s="39">
        <f>SUM(P1:P16)</f>
        <v>300</v>
      </c>
      <c r="Q18" s="41"/>
      <c r="R18" s="41"/>
      <c r="S18" s="37">
        <f>SUM(S1:S16)</f>
        <v>0</v>
      </c>
      <c r="T18" s="39">
        <f>SUM(T1:T16)</f>
        <v>0</v>
      </c>
      <c r="U18" s="7">
        <f>1</f>
        <v>1</v>
      </c>
      <c r="V18" s="7">
        <f aca="true" t="shared" si="40" ref="V18:AN18">U18+1</f>
        <v>2</v>
      </c>
      <c r="W18" s="7">
        <f t="shared" si="40"/>
        <v>3</v>
      </c>
      <c r="X18" s="7">
        <f t="shared" si="40"/>
        <v>4</v>
      </c>
      <c r="Y18" s="7">
        <f t="shared" si="40"/>
        <v>5</v>
      </c>
      <c r="Z18" s="7">
        <f t="shared" si="40"/>
        <v>6</v>
      </c>
      <c r="AA18" s="7">
        <f t="shared" si="40"/>
        <v>7</v>
      </c>
      <c r="AB18" s="7">
        <f t="shared" si="40"/>
        <v>8</v>
      </c>
      <c r="AC18" s="7">
        <f t="shared" si="40"/>
        <v>9</v>
      </c>
      <c r="AD18" s="7">
        <f t="shared" si="40"/>
        <v>10</v>
      </c>
      <c r="AE18" s="7">
        <f t="shared" si="40"/>
        <v>11</v>
      </c>
      <c r="AF18" s="7">
        <f t="shared" si="40"/>
        <v>12</v>
      </c>
      <c r="AG18" s="7">
        <f t="shared" si="40"/>
        <v>13</v>
      </c>
      <c r="AH18" s="7">
        <f t="shared" si="40"/>
        <v>14</v>
      </c>
      <c r="AI18" s="7">
        <f t="shared" si="40"/>
        <v>15</v>
      </c>
      <c r="AJ18" s="7">
        <f t="shared" si="40"/>
        <v>16</v>
      </c>
      <c r="AK18" s="7">
        <f t="shared" si="40"/>
        <v>17</v>
      </c>
      <c r="AL18" s="7">
        <f t="shared" si="40"/>
        <v>18</v>
      </c>
      <c r="AM18" s="7">
        <f t="shared" si="40"/>
        <v>19</v>
      </c>
      <c r="AN18" s="7">
        <f t="shared" si="40"/>
        <v>20</v>
      </c>
      <c r="AO18" s="7">
        <v>21</v>
      </c>
      <c r="AP18" s="7">
        <v>22</v>
      </c>
      <c r="AQ18" s="7">
        <v>23</v>
      </c>
      <c r="AR18" s="7">
        <v>24</v>
      </c>
      <c r="AS18" s="7">
        <v>25</v>
      </c>
      <c r="AT18" s="7">
        <v>26</v>
      </c>
      <c r="AU18" s="7">
        <v>27</v>
      </c>
      <c r="AV18" s="7">
        <v>28</v>
      </c>
      <c r="AW18" s="7">
        <v>29</v>
      </c>
      <c r="AX18" s="7">
        <v>30</v>
      </c>
      <c r="BF18" s="5"/>
      <c r="BZ18" s="31">
        <f t="shared" si="37"/>
        <v>0</v>
      </c>
      <c r="CA18" s="31">
        <f t="shared" si="38"/>
      </c>
    </row>
    <row r="19" spans="12:58" ht="12.75"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41"/>
      <c r="AZ19" s="41"/>
      <c r="BA19" s="5"/>
      <c r="BB19" s="5"/>
      <c r="BF19" s="5"/>
    </row>
    <row r="20" spans="12:58" ht="12.75"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41"/>
      <c r="AZ20" s="41"/>
      <c r="BA20" s="5"/>
      <c r="BB20" s="5"/>
      <c r="BF20" s="5"/>
    </row>
    <row r="21" spans="12:58" ht="12.75"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41"/>
      <c r="AZ21" s="41"/>
      <c r="BA21" s="5"/>
      <c r="BB21" s="5"/>
      <c r="BF21" s="5"/>
    </row>
    <row r="22" spans="12:54" ht="12.75"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41"/>
      <c r="AZ22" s="41"/>
      <c r="BA22" s="5"/>
      <c r="BB22" s="5"/>
    </row>
    <row r="28" ht="13.5" thickBot="1"/>
    <row r="29" spans="1:11" ht="13.5" thickBot="1">
      <c r="A29" s="62">
        <f>$A$1</f>
        <v>40152</v>
      </c>
      <c r="B29" s="63"/>
      <c r="C29" s="69" t="s">
        <v>5</v>
      </c>
      <c r="D29" s="70"/>
      <c r="E29" s="70"/>
      <c r="F29" s="71"/>
      <c r="G29" s="75" t="s">
        <v>4</v>
      </c>
      <c r="H29" s="79"/>
      <c r="I29" s="80"/>
      <c r="J29" s="78" t="s">
        <v>93</v>
      </c>
      <c r="K29" s="20"/>
    </row>
    <row r="30" spans="1:11" ht="13.5" thickBot="1">
      <c r="A30" s="67" t="s">
        <v>56</v>
      </c>
      <c r="B30" s="68"/>
      <c r="C30" s="1" t="s">
        <v>1</v>
      </c>
      <c r="D30" s="1" t="s">
        <v>37</v>
      </c>
      <c r="E30" s="1" t="s">
        <v>38</v>
      </c>
      <c r="F30" s="17" t="s">
        <v>42</v>
      </c>
      <c r="G30" s="17" t="s">
        <v>43</v>
      </c>
      <c r="H30" s="17" t="s">
        <v>44</v>
      </c>
      <c r="I30" s="60" t="s">
        <v>0</v>
      </c>
      <c r="J30" s="61"/>
      <c r="K30" s="23" t="s">
        <v>45</v>
      </c>
    </row>
    <row r="31" spans="1:79" ht="13.5" thickBot="1">
      <c r="A31" s="58">
        <v>6</v>
      </c>
      <c r="B31" s="19" t="str">
        <f aca="true" t="shared" si="41" ref="B31:B38">IF(A31="","",VLOOKUP(A31,nomi,2))</f>
        <v>ren-san</v>
      </c>
      <c r="C31" s="13"/>
      <c r="D31" s="12"/>
      <c r="E31" s="12"/>
      <c r="F31" s="10"/>
      <c r="G31" s="19">
        <f>IF(A31="","",IF(F31="",COUNT(J$31:J$38)-1,2*(COUNT(J$31:J$38)-K31)-COUNTIF(K$31:K$38,K31)+1))</f>
        <v>2</v>
      </c>
      <c r="H31" s="19">
        <f>IF(J31="","",2*(COUNT(J$31:J$38)-1)-G31)</f>
        <v>2</v>
      </c>
      <c r="I31" s="19" t="str">
        <f aca="true" t="shared" si="42" ref="I31:I37">IF(J31="","",VLOOKUP(J31,nomi,2))</f>
        <v>ces-gae</v>
      </c>
      <c r="J31" s="58">
        <v>1</v>
      </c>
      <c r="K31" s="24">
        <f>IF(F31="","",RANK(F31,F$31:F$38))</f>
      </c>
      <c r="BZ31" s="31">
        <f>A31</f>
        <v>6</v>
      </c>
      <c r="CA31" s="31">
        <f>G31</f>
        <v>2</v>
      </c>
    </row>
    <row r="32" spans="1:79" ht="13.5" thickBot="1">
      <c r="A32" s="58">
        <v>2</v>
      </c>
      <c r="B32" s="19" t="str">
        <f t="shared" si="41"/>
        <v>ant-din</v>
      </c>
      <c r="C32" s="13"/>
      <c r="D32" s="12"/>
      <c r="E32" s="12"/>
      <c r="F32" s="10"/>
      <c r="G32" s="19">
        <f aca="true" t="shared" si="43" ref="G32:G38">IF(A32="","",IF(F32="",COUNT(J$31:J$38)-1,2*(COUNT(J$31:J$38)-K32)-COUNTIF(K$31:K$38,K32)+1))</f>
        <v>2</v>
      </c>
      <c r="H32" s="19">
        <f aca="true" t="shared" si="44" ref="H32:H38">IF(J32="","",2*(COUNT(J$31:J$38)-1)-G32)</f>
        <v>2</v>
      </c>
      <c r="I32" s="19" t="str">
        <f t="shared" si="42"/>
        <v>iso-let</v>
      </c>
      <c r="J32" s="58">
        <v>4</v>
      </c>
      <c r="K32" s="24">
        <f aca="true" t="shared" si="45" ref="K32:K38">IF(F32="","",RANK(F32,F$31:F$38))</f>
      </c>
      <c r="BZ32" s="31">
        <f aca="true" t="shared" si="46" ref="BZ32:BZ38">A32</f>
        <v>2</v>
      </c>
      <c r="CA32" s="31">
        <f aca="true" t="shared" si="47" ref="CA32:CA38">G32</f>
        <v>2</v>
      </c>
    </row>
    <row r="33" spans="1:79" ht="13.5" thickBot="1">
      <c r="A33" s="58">
        <v>3</v>
      </c>
      <c r="B33" s="19" t="str">
        <f t="shared" si="41"/>
        <v>lil-gia</v>
      </c>
      <c r="C33" s="13"/>
      <c r="D33" s="12"/>
      <c r="E33" s="12"/>
      <c r="F33" s="10"/>
      <c r="G33" s="19">
        <f t="shared" si="43"/>
        <v>2</v>
      </c>
      <c r="H33" s="19">
        <f t="shared" si="44"/>
        <v>2</v>
      </c>
      <c r="I33" s="19" t="str">
        <f t="shared" si="42"/>
        <v>man-rob</v>
      </c>
      <c r="J33" s="58">
        <v>5</v>
      </c>
      <c r="K33" s="24">
        <f t="shared" si="45"/>
      </c>
      <c r="BZ33" s="31">
        <f t="shared" si="46"/>
        <v>3</v>
      </c>
      <c r="CA33" s="31">
        <f t="shared" si="47"/>
        <v>2</v>
      </c>
    </row>
    <row r="34" spans="1:79" ht="13.5" thickBot="1">
      <c r="A34" s="58"/>
      <c r="B34" s="19">
        <f t="shared" si="41"/>
      </c>
      <c r="C34" s="13"/>
      <c r="D34" s="12"/>
      <c r="E34" s="12"/>
      <c r="F34" s="10"/>
      <c r="G34" s="19">
        <f t="shared" si="43"/>
      </c>
      <c r="H34" s="19">
        <f t="shared" si="44"/>
      </c>
      <c r="I34" s="19">
        <f t="shared" si="42"/>
      </c>
      <c r="J34" s="58"/>
      <c r="K34" s="24">
        <f t="shared" si="45"/>
      </c>
      <c r="BZ34" s="31">
        <f t="shared" si="46"/>
        <v>0</v>
      </c>
      <c r="CA34" s="31">
        <f t="shared" si="47"/>
      </c>
    </row>
    <row r="35" spans="1:79" ht="13.5" thickBot="1">
      <c r="A35" s="12"/>
      <c r="B35" s="19">
        <f t="shared" si="41"/>
      </c>
      <c r="C35" s="13"/>
      <c r="D35" s="12"/>
      <c r="E35" s="12"/>
      <c r="F35" s="10"/>
      <c r="G35" s="19">
        <f t="shared" si="43"/>
      </c>
      <c r="H35" s="19">
        <f t="shared" si="44"/>
      </c>
      <c r="I35" s="19">
        <f t="shared" si="42"/>
      </c>
      <c r="J35" s="12"/>
      <c r="K35" s="24">
        <f t="shared" si="45"/>
      </c>
      <c r="BZ35" s="31">
        <f t="shared" si="46"/>
        <v>0</v>
      </c>
      <c r="CA35" s="31">
        <f t="shared" si="47"/>
      </c>
    </row>
    <row r="36" spans="1:79" ht="13.5" thickBot="1">
      <c r="A36" s="12"/>
      <c r="B36" s="19">
        <f t="shared" si="41"/>
      </c>
      <c r="C36" s="13"/>
      <c r="D36" s="12"/>
      <c r="E36" s="12"/>
      <c r="F36" s="10"/>
      <c r="G36" s="19">
        <f t="shared" si="43"/>
      </c>
      <c r="H36" s="19">
        <f t="shared" si="44"/>
      </c>
      <c r="I36" s="19">
        <f t="shared" si="42"/>
      </c>
      <c r="J36" s="12"/>
      <c r="K36" s="24">
        <f t="shared" si="45"/>
      </c>
      <c r="BZ36" s="31">
        <f t="shared" si="46"/>
        <v>0</v>
      </c>
      <c r="CA36" s="31">
        <f t="shared" si="47"/>
      </c>
    </row>
    <row r="37" spans="1:79" ht="13.5" thickBot="1">
      <c r="A37" s="12"/>
      <c r="B37" s="19">
        <f t="shared" si="41"/>
      </c>
      <c r="C37" s="13"/>
      <c r="D37" s="12"/>
      <c r="E37" s="12"/>
      <c r="F37" s="10"/>
      <c r="G37" s="19">
        <f t="shared" si="43"/>
      </c>
      <c r="H37" s="19">
        <f t="shared" si="44"/>
      </c>
      <c r="I37" s="19">
        <f t="shared" si="42"/>
      </c>
      <c r="J37" s="12"/>
      <c r="K37" s="24">
        <f t="shared" si="45"/>
      </c>
      <c r="BZ37" s="31">
        <f t="shared" si="46"/>
        <v>0</v>
      </c>
      <c r="CA37" s="31">
        <f t="shared" si="47"/>
      </c>
    </row>
    <row r="38" spans="1:79" ht="13.5" thickBot="1">
      <c r="A38" s="12"/>
      <c r="B38" s="19">
        <f t="shared" si="41"/>
      </c>
      <c r="C38" s="13"/>
      <c r="D38" s="12"/>
      <c r="E38" s="12"/>
      <c r="F38" s="10"/>
      <c r="G38" s="19">
        <f t="shared" si="43"/>
      </c>
      <c r="H38" s="19">
        <f t="shared" si="44"/>
      </c>
      <c r="I38" s="19">
        <f>IF(J38="","",VLOOKUP(J38,nomi,2))</f>
      </c>
      <c r="J38" s="12"/>
      <c r="K38" s="24">
        <f t="shared" si="45"/>
      </c>
      <c r="BZ38" s="31">
        <f t="shared" si="46"/>
        <v>0</v>
      </c>
      <c r="CA38" s="31">
        <f t="shared" si="47"/>
      </c>
    </row>
    <row r="39" spans="6:79" ht="12.75">
      <c r="F39" s="48"/>
      <c r="K39" s="35"/>
      <c r="BZ39" s="31">
        <f aca="true" t="shared" si="48" ref="BZ39:BZ46">J31</f>
        <v>1</v>
      </c>
      <c r="CA39" s="31">
        <f aca="true" t="shared" si="49" ref="CA39:CA46">H31</f>
        <v>2</v>
      </c>
    </row>
    <row r="40" spans="78:79" ht="12.75">
      <c r="BZ40" s="31">
        <f t="shared" si="48"/>
        <v>4</v>
      </c>
      <c r="CA40" s="31">
        <f t="shared" si="49"/>
        <v>2</v>
      </c>
    </row>
    <row r="41" spans="78:79" ht="12.75">
      <c r="BZ41" s="31">
        <f t="shared" si="48"/>
        <v>5</v>
      </c>
      <c r="CA41" s="31">
        <f t="shared" si="49"/>
        <v>2</v>
      </c>
    </row>
    <row r="42" spans="78:79" ht="12.75">
      <c r="BZ42" s="31">
        <f t="shared" si="48"/>
        <v>0</v>
      </c>
      <c r="CA42" s="31">
        <f t="shared" si="49"/>
      </c>
    </row>
    <row r="43" spans="78:79" ht="12.75">
      <c r="BZ43" s="31">
        <f t="shared" si="48"/>
        <v>0</v>
      </c>
      <c r="CA43" s="31">
        <f t="shared" si="49"/>
      </c>
    </row>
    <row r="44" spans="78:79" ht="12.75">
      <c r="BZ44" s="31">
        <f t="shared" si="48"/>
        <v>0</v>
      </c>
      <c r="CA44" s="31">
        <f t="shared" si="49"/>
      </c>
    </row>
    <row r="45" spans="78:79" ht="12.75">
      <c r="BZ45" s="31">
        <f t="shared" si="48"/>
        <v>0</v>
      </c>
      <c r="CA45" s="31">
        <f t="shared" si="49"/>
      </c>
    </row>
    <row r="46" spans="78:79" ht="12.75">
      <c r="BZ46" s="31">
        <f t="shared" si="48"/>
        <v>0</v>
      </c>
      <c r="CA46" s="31">
        <f t="shared" si="49"/>
      </c>
    </row>
    <row r="52" ht="12.75">
      <c r="M52" s="14"/>
    </row>
    <row r="53" ht="12.75">
      <c r="M53" s="14"/>
    </row>
    <row r="54" ht="12.75">
      <c r="M54" s="14"/>
    </row>
    <row r="55" ht="13.5" thickBot="1">
      <c r="M55" s="14"/>
    </row>
    <row r="56" spans="1:13" ht="13.5" thickBot="1">
      <c r="A56" s="62">
        <f>$A$1</f>
        <v>40152</v>
      </c>
      <c r="B56" s="63"/>
      <c r="C56" s="69" t="s">
        <v>6</v>
      </c>
      <c r="D56" s="70"/>
      <c r="E56" s="70"/>
      <c r="F56" s="71"/>
      <c r="G56" s="75" t="s">
        <v>4</v>
      </c>
      <c r="H56" s="79"/>
      <c r="I56" s="80"/>
      <c r="J56" s="78" t="s">
        <v>94</v>
      </c>
      <c r="K56" s="20"/>
      <c r="L56" s="14"/>
      <c r="M56" s="14"/>
    </row>
    <row r="57" spans="1:13" ht="13.5" thickBot="1">
      <c r="A57" s="72" t="s">
        <v>56</v>
      </c>
      <c r="B57" s="73"/>
      <c r="C57" s="1" t="s">
        <v>1</v>
      </c>
      <c r="D57" s="1" t="s">
        <v>37</v>
      </c>
      <c r="E57" s="1" t="s">
        <v>38</v>
      </c>
      <c r="F57" s="17" t="s">
        <v>42</v>
      </c>
      <c r="G57" s="17" t="s">
        <v>43</v>
      </c>
      <c r="H57" s="17" t="s">
        <v>44</v>
      </c>
      <c r="I57" s="67" t="s">
        <v>51</v>
      </c>
      <c r="J57" s="68"/>
      <c r="K57" s="23" t="s">
        <v>45</v>
      </c>
      <c r="L57" s="14"/>
      <c r="M57" s="14"/>
    </row>
    <row r="58" spans="1:79" ht="13.5" thickBot="1">
      <c r="A58" s="58">
        <v>6</v>
      </c>
      <c r="B58" s="19" t="str">
        <f aca="true" t="shared" si="50" ref="B58:B65">IF(A58="","",VLOOKUP(A58,nomi,2))</f>
        <v>ren-san</v>
      </c>
      <c r="C58" s="13"/>
      <c r="D58" s="12"/>
      <c r="E58" s="12"/>
      <c r="F58" s="10"/>
      <c r="G58" s="19">
        <f>IF(A58="","",IF(F58="",COUNT(J$58:J$65)-1,2*(COUNT(J$58:J$65)-K58)-COUNTIF(K$58:K$65,K58)+1))</f>
        <v>2</v>
      </c>
      <c r="H58" s="19">
        <f>IF(J58="","",2*(COUNT(J$58:J$65)-1)-G58)</f>
        <v>2</v>
      </c>
      <c r="I58" s="19" t="str">
        <f aca="true" t="shared" si="51" ref="I58:I64">IF(J58="","",VLOOKUP(J58,nomi,2))</f>
        <v>ces-gae</v>
      </c>
      <c r="J58" s="58">
        <v>1</v>
      </c>
      <c r="K58" s="24">
        <f>IF(F58="","",RANK(F58,F$58:F$65))</f>
      </c>
      <c r="L58" s="14"/>
      <c r="M58" s="14"/>
      <c r="BZ58" s="31">
        <f>A58</f>
        <v>6</v>
      </c>
      <c r="CA58" s="31">
        <f>G58</f>
        <v>2</v>
      </c>
    </row>
    <row r="59" spans="1:79" ht="13.5" thickBot="1">
      <c r="A59" s="58">
        <v>2</v>
      </c>
      <c r="B59" s="19" t="str">
        <f t="shared" si="50"/>
        <v>ant-din</v>
      </c>
      <c r="C59" s="13"/>
      <c r="D59" s="12"/>
      <c r="E59" s="12"/>
      <c r="F59" s="10"/>
      <c r="G59" s="19">
        <f aca="true" t="shared" si="52" ref="G59:G65">IF(A59="","",IF(F59="",COUNT(J$58:J$65)-1,2*(COUNT(J$58:J$65)-K59)-COUNTIF(K$58:K$65,K59)+1))</f>
        <v>2</v>
      </c>
      <c r="H59" s="19">
        <f aca="true" t="shared" si="53" ref="H59:H65">IF(J59="","",2*(COUNT(J$58:J$65)-1)-G59)</f>
        <v>2</v>
      </c>
      <c r="I59" s="19" t="str">
        <f t="shared" si="51"/>
        <v>iso-let</v>
      </c>
      <c r="J59" s="58">
        <v>4</v>
      </c>
      <c r="K59" s="24">
        <f aca="true" t="shared" si="54" ref="K59:K65">IF(F59="","",RANK(F59,F$58:F$65))</f>
      </c>
      <c r="L59" s="14"/>
      <c r="M59" s="14"/>
      <c r="BZ59" s="31">
        <f aca="true" t="shared" si="55" ref="BZ59:BZ65">A59</f>
        <v>2</v>
      </c>
      <c r="CA59" s="31">
        <f aca="true" t="shared" si="56" ref="CA59:CA65">G59</f>
        <v>2</v>
      </c>
    </row>
    <row r="60" spans="1:79" ht="13.5" thickBot="1">
      <c r="A60" s="58">
        <v>3</v>
      </c>
      <c r="B60" s="19" t="str">
        <f t="shared" si="50"/>
        <v>lil-gia</v>
      </c>
      <c r="C60" s="13"/>
      <c r="D60" s="12"/>
      <c r="E60" s="12"/>
      <c r="F60" s="10"/>
      <c r="G60" s="19">
        <f t="shared" si="52"/>
        <v>2</v>
      </c>
      <c r="H60" s="19">
        <f t="shared" si="53"/>
        <v>2</v>
      </c>
      <c r="I60" s="19" t="str">
        <f t="shared" si="51"/>
        <v>man-rob</v>
      </c>
      <c r="J60" s="58">
        <v>5</v>
      </c>
      <c r="K60" s="24">
        <f t="shared" si="54"/>
      </c>
      <c r="L60" s="14"/>
      <c r="BZ60" s="31">
        <f t="shared" si="55"/>
        <v>3</v>
      </c>
      <c r="CA60" s="31">
        <f t="shared" si="56"/>
        <v>2</v>
      </c>
    </row>
    <row r="61" spans="1:79" ht="13.5" thickBot="1">
      <c r="A61" s="58"/>
      <c r="B61" s="19">
        <f t="shared" si="50"/>
      </c>
      <c r="C61" s="13"/>
      <c r="D61" s="12"/>
      <c r="E61" s="12"/>
      <c r="F61" s="10"/>
      <c r="G61" s="19">
        <f t="shared" si="52"/>
      </c>
      <c r="H61" s="19">
        <f t="shared" si="53"/>
      </c>
      <c r="I61" s="19">
        <f t="shared" si="51"/>
      </c>
      <c r="J61" s="58"/>
      <c r="K61" s="24">
        <f t="shared" si="54"/>
      </c>
      <c r="L61" s="14"/>
      <c r="BZ61" s="31">
        <f t="shared" si="55"/>
        <v>0</v>
      </c>
      <c r="CA61" s="31">
        <f t="shared" si="56"/>
      </c>
    </row>
    <row r="62" spans="1:79" ht="13.5" thickBot="1">
      <c r="A62" s="12"/>
      <c r="B62" s="19">
        <f t="shared" si="50"/>
      </c>
      <c r="C62" s="13"/>
      <c r="D62" s="12"/>
      <c r="E62" s="12"/>
      <c r="F62" s="10"/>
      <c r="G62" s="19">
        <f t="shared" si="52"/>
      </c>
      <c r="H62" s="19">
        <f t="shared" si="53"/>
      </c>
      <c r="I62" s="19">
        <f t="shared" si="51"/>
      </c>
      <c r="J62" s="12"/>
      <c r="K62" s="24">
        <f t="shared" si="54"/>
      </c>
      <c r="L62" s="14"/>
      <c r="BZ62" s="31">
        <f t="shared" si="55"/>
        <v>0</v>
      </c>
      <c r="CA62" s="31">
        <f t="shared" si="56"/>
      </c>
    </row>
    <row r="63" spans="1:79" ht="13.5" thickBot="1">
      <c r="A63" s="12"/>
      <c r="B63" s="19">
        <f t="shared" si="50"/>
      </c>
      <c r="C63" s="13"/>
      <c r="D63" s="12"/>
      <c r="E63" s="12"/>
      <c r="F63" s="10"/>
      <c r="G63" s="19">
        <f t="shared" si="52"/>
      </c>
      <c r="H63" s="19">
        <f t="shared" si="53"/>
      </c>
      <c r="I63" s="19">
        <f t="shared" si="51"/>
      </c>
      <c r="J63" s="12"/>
      <c r="K63" s="24">
        <f t="shared" si="54"/>
      </c>
      <c r="L63" s="14"/>
      <c r="BZ63" s="31">
        <f t="shared" si="55"/>
        <v>0</v>
      </c>
      <c r="CA63" s="31">
        <f t="shared" si="56"/>
      </c>
    </row>
    <row r="64" spans="1:79" ht="13.5" thickBot="1">
      <c r="A64" s="12"/>
      <c r="B64" s="19">
        <f t="shared" si="50"/>
      </c>
      <c r="C64" s="13"/>
      <c r="D64" s="12"/>
      <c r="E64" s="12"/>
      <c r="F64" s="10"/>
      <c r="G64" s="19">
        <f t="shared" si="52"/>
      </c>
      <c r="H64" s="19">
        <f t="shared" si="53"/>
      </c>
      <c r="I64" s="19">
        <f t="shared" si="51"/>
      </c>
      <c r="J64" s="12"/>
      <c r="K64" s="24">
        <f t="shared" si="54"/>
      </c>
      <c r="BZ64" s="31">
        <f t="shared" si="55"/>
        <v>0</v>
      </c>
      <c r="CA64" s="31">
        <f t="shared" si="56"/>
      </c>
    </row>
    <row r="65" spans="1:79" ht="13.5" thickBot="1">
      <c r="A65" s="12"/>
      <c r="B65" s="19">
        <f t="shared" si="50"/>
      </c>
      <c r="C65" s="13"/>
      <c r="D65" s="12"/>
      <c r="E65" s="12"/>
      <c r="F65" s="10"/>
      <c r="G65" s="19">
        <f t="shared" si="52"/>
      </c>
      <c r="H65" s="19">
        <f t="shared" si="53"/>
      </c>
      <c r="I65" s="19">
        <f>IF(J65="","",VLOOKUP(J65,nomi,2))</f>
      </c>
      <c r="J65" s="12"/>
      <c r="K65" s="24">
        <f t="shared" si="54"/>
      </c>
      <c r="BZ65" s="31">
        <f t="shared" si="55"/>
        <v>0</v>
      </c>
      <c r="CA65" s="31">
        <f t="shared" si="56"/>
      </c>
    </row>
    <row r="66" spans="6:79" ht="12.75">
      <c r="F66" s="14"/>
      <c r="BZ66" s="31">
        <f aca="true" t="shared" si="57" ref="BZ66:BZ73">J58</f>
        <v>1</v>
      </c>
      <c r="CA66" s="31">
        <f aca="true" t="shared" si="58" ref="CA66:CA73">H58</f>
        <v>2</v>
      </c>
    </row>
    <row r="67" spans="78:79" ht="12.75">
      <c r="BZ67" s="31">
        <f t="shared" si="57"/>
        <v>4</v>
      </c>
      <c r="CA67" s="31">
        <f t="shared" si="58"/>
        <v>2</v>
      </c>
    </row>
    <row r="68" spans="78:79" ht="12.75">
      <c r="BZ68" s="31">
        <f t="shared" si="57"/>
        <v>5</v>
      </c>
      <c r="CA68" s="31">
        <f t="shared" si="58"/>
        <v>2</v>
      </c>
    </row>
    <row r="69" spans="78:79" ht="12.75">
      <c r="BZ69" s="31">
        <f t="shared" si="57"/>
        <v>0</v>
      </c>
      <c r="CA69" s="31">
        <f t="shared" si="58"/>
      </c>
    </row>
    <row r="70" spans="78:79" ht="12.75">
      <c r="BZ70" s="31">
        <f t="shared" si="57"/>
        <v>0</v>
      </c>
      <c r="CA70" s="31">
        <f t="shared" si="58"/>
      </c>
    </row>
    <row r="71" spans="78:79" ht="12.75">
      <c r="BZ71" s="31">
        <f t="shared" si="57"/>
        <v>0</v>
      </c>
      <c r="CA71" s="31">
        <f t="shared" si="58"/>
      </c>
    </row>
    <row r="72" spans="78:79" ht="12.75">
      <c r="BZ72" s="31">
        <f t="shared" si="57"/>
        <v>0</v>
      </c>
      <c r="CA72" s="31">
        <f t="shared" si="58"/>
      </c>
    </row>
    <row r="73" spans="78:79" ht="12.75">
      <c r="BZ73" s="31">
        <f t="shared" si="57"/>
        <v>0</v>
      </c>
      <c r="CA73" s="31">
        <f t="shared" si="58"/>
      </c>
    </row>
    <row r="83" ht="13.5" thickBot="1"/>
    <row r="84" spans="1:11" ht="13.5" thickBot="1">
      <c r="A84" s="62">
        <f>$A$1</f>
        <v>40152</v>
      </c>
      <c r="B84" s="63"/>
      <c r="C84" s="69" t="s">
        <v>7</v>
      </c>
      <c r="D84" s="70"/>
      <c r="E84" s="70"/>
      <c r="F84" s="71"/>
      <c r="G84" s="75" t="s">
        <v>4</v>
      </c>
      <c r="H84" s="79"/>
      <c r="I84" s="80"/>
      <c r="J84" s="78" t="s">
        <v>95</v>
      </c>
      <c r="K84" s="20"/>
    </row>
    <row r="85" spans="1:11" ht="13.5" thickBot="1">
      <c r="A85" s="67" t="s">
        <v>33</v>
      </c>
      <c r="B85" s="68"/>
      <c r="C85" s="1" t="s">
        <v>1</v>
      </c>
      <c r="D85" s="1" t="s">
        <v>37</v>
      </c>
      <c r="E85" s="1" t="s">
        <v>38</v>
      </c>
      <c r="F85" s="17" t="s">
        <v>42</v>
      </c>
      <c r="G85" s="74" t="s">
        <v>2</v>
      </c>
      <c r="H85" s="74"/>
      <c r="I85" s="67" t="s">
        <v>51</v>
      </c>
      <c r="J85" s="68"/>
      <c r="K85" s="23" t="s">
        <v>45</v>
      </c>
    </row>
    <row r="86" spans="1:79" ht="13.5" thickBot="1">
      <c r="A86" s="58">
        <v>6</v>
      </c>
      <c r="B86" s="19" t="str">
        <f aca="true" t="shared" si="59" ref="B86:B93">IF(A86="","",VLOOKUP(A86,nomi,2))</f>
        <v>ren-san</v>
      </c>
      <c r="C86" s="13"/>
      <c r="D86" s="12"/>
      <c r="E86" s="12"/>
      <c r="F86" s="10"/>
      <c r="G86" s="19">
        <f>IF(A86="","",IF(F86="",COUNT(J$86:J$93)-1,2*(COUNT(J$86:J$93)-K86)-COUNTIF(K$86:K$93,K86)+1))</f>
        <v>2</v>
      </c>
      <c r="H86" s="19">
        <f>IF(J86="","",2*(COUNT(J$86:J$93)-1)-G86)</f>
        <v>2</v>
      </c>
      <c r="I86" s="19" t="str">
        <f aca="true" t="shared" si="60" ref="I86:I92">IF(J86="","",VLOOKUP(J86,nomi,2))</f>
        <v>ces-gae</v>
      </c>
      <c r="J86" s="58">
        <v>1</v>
      </c>
      <c r="K86" s="24">
        <f>IF(F86="","",RANK(F86,F$86:F$93))</f>
      </c>
      <c r="BZ86" s="31">
        <f>A86</f>
        <v>6</v>
      </c>
      <c r="CA86" s="31">
        <f>G86</f>
        <v>2</v>
      </c>
    </row>
    <row r="87" spans="1:79" ht="13.5" thickBot="1">
      <c r="A87" s="58">
        <v>2</v>
      </c>
      <c r="B87" s="19" t="str">
        <f t="shared" si="59"/>
        <v>ant-din</v>
      </c>
      <c r="C87" s="13"/>
      <c r="D87" s="12"/>
      <c r="E87" s="12"/>
      <c r="F87" s="10"/>
      <c r="G87" s="19">
        <f aca="true" t="shared" si="61" ref="G87:G93">IF(A87="","",IF(F87="",COUNT(J$86:J$93)-1,2*(COUNT(J$86:J$93)-K87)-COUNTIF(K$86:K$93,K87)+1))</f>
        <v>2</v>
      </c>
      <c r="H87" s="19">
        <f aca="true" t="shared" si="62" ref="H87:H93">IF(J87="","",2*(COUNT(J$86:J$93)-1)-G87)</f>
        <v>2</v>
      </c>
      <c r="I87" s="19" t="str">
        <f t="shared" si="60"/>
        <v>iso-let</v>
      </c>
      <c r="J87" s="58">
        <v>4</v>
      </c>
      <c r="K87" s="24">
        <f aca="true" t="shared" si="63" ref="K87:K93">IF(F87="","",RANK(F87,F$86:F$93))</f>
      </c>
      <c r="BZ87" s="31">
        <f aca="true" t="shared" si="64" ref="BZ87:BZ93">A87</f>
        <v>2</v>
      </c>
      <c r="CA87" s="31">
        <f aca="true" t="shared" si="65" ref="CA87:CA93">G87</f>
        <v>2</v>
      </c>
    </row>
    <row r="88" spans="1:79" ht="13.5" thickBot="1">
      <c r="A88" s="58">
        <v>3</v>
      </c>
      <c r="B88" s="19" t="str">
        <f t="shared" si="59"/>
        <v>lil-gia</v>
      </c>
      <c r="C88" s="13"/>
      <c r="D88" s="12"/>
      <c r="E88" s="12"/>
      <c r="F88" s="10"/>
      <c r="G88" s="19">
        <f t="shared" si="61"/>
        <v>2</v>
      </c>
      <c r="H88" s="19">
        <f t="shared" si="62"/>
        <v>2</v>
      </c>
      <c r="I88" s="19" t="str">
        <f t="shared" si="60"/>
        <v>man-rob</v>
      </c>
      <c r="J88" s="58">
        <v>5</v>
      </c>
      <c r="K88" s="24">
        <f t="shared" si="63"/>
      </c>
      <c r="BZ88" s="31">
        <f t="shared" si="64"/>
        <v>3</v>
      </c>
      <c r="CA88" s="31">
        <f t="shared" si="65"/>
        <v>2</v>
      </c>
    </row>
    <row r="89" spans="1:79" ht="13.5" thickBot="1">
      <c r="A89" s="58"/>
      <c r="B89" s="19">
        <f t="shared" si="59"/>
      </c>
      <c r="C89" s="13"/>
      <c r="D89" s="12"/>
      <c r="E89" s="12"/>
      <c r="F89" s="10"/>
      <c r="G89" s="19">
        <f t="shared" si="61"/>
      </c>
      <c r="H89" s="19">
        <f t="shared" si="62"/>
      </c>
      <c r="I89" s="19">
        <f t="shared" si="60"/>
      </c>
      <c r="J89" s="58"/>
      <c r="K89" s="24">
        <f t="shared" si="63"/>
      </c>
      <c r="BZ89" s="31">
        <f t="shared" si="64"/>
        <v>0</v>
      </c>
      <c r="CA89" s="31">
        <f t="shared" si="65"/>
      </c>
    </row>
    <row r="90" spans="1:79" ht="13.5" thickBot="1">
      <c r="A90" s="12"/>
      <c r="B90" s="19">
        <f t="shared" si="59"/>
      </c>
      <c r="C90" s="13"/>
      <c r="D90" s="12"/>
      <c r="E90" s="12"/>
      <c r="F90" s="10"/>
      <c r="G90" s="19">
        <f t="shared" si="61"/>
      </c>
      <c r="H90" s="19">
        <f t="shared" si="62"/>
      </c>
      <c r="I90" s="19">
        <f t="shared" si="60"/>
      </c>
      <c r="J90" s="12"/>
      <c r="K90" s="24">
        <f t="shared" si="63"/>
      </c>
      <c r="BZ90" s="31">
        <f t="shared" si="64"/>
        <v>0</v>
      </c>
      <c r="CA90" s="31">
        <f t="shared" si="65"/>
      </c>
    </row>
    <row r="91" spans="1:79" ht="13.5" thickBot="1">
      <c r="A91" s="12"/>
      <c r="B91" s="19">
        <f t="shared" si="59"/>
      </c>
      <c r="C91" s="13"/>
      <c r="D91" s="12"/>
      <c r="E91" s="12"/>
      <c r="F91" s="10"/>
      <c r="G91" s="19">
        <f t="shared" si="61"/>
      </c>
      <c r="H91" s="19">
        <f t="shared" si="62"/>
      </c>
      <c r="I91" s="19">
        <f t="shared" si="60"/>
      </c>
      <c r="J91" s="12"/>
      <c r="K91" s="24">
        <f t="shared" si="63"/>
      </c>
      <c r="BZ91" s="31">
        <f t="shared" si="64"/>
        <v>0</v>
      </c>
      <c r="CA91" s="31">
        <f t="shared" si="65"/>
      </c>
    </row>
    <row r="92" spans="1:79" ht="13.5" thickBot="1">
      <c r="A92" s="12"/>
      <c r="B92" s="19">
        <f t="shared" si="59"/>
      </c>
      <c r="C92" s="13"/>
      <c r="D92" s="12"/>
      <c r="E92" s="12"/>
      <c r="F92" s="10"/>
      <c r="G92" s="19">
        <f t="shared" si="61"/>
      </c>
      <c r="H92" s="19">
        <f t="shared" si="62"/>
      </c>
      <c r="I92" s="19">
        <f t="shared" si="60"/>
      </c>
      <c r="J92" s="12"/>
      <c r="K92" s="24">
        <f t="shared" si="63"/>
      </c>
      <c r="BZ92" s="31">
        <f t="shared" si="64"/>
        <v>0</v>
      </c>
      <c r="CA92" s="31">
        <f t="shared" si="65"/>
      </c>
    </row>
    <row r="93" spans="1:79" ht="13.5" thickBot="1">
      <c r="A93" s="12"/>
      <c r="B93" s="19">
        <f t="shared" si="59"/>
      </c>
      <c r="C93" s="13"/>
      <c r="D93" s="12"/>
      <c r="E93" s="12"/>
      <c r="F93" s="10"/>
      <c r="G93" s="19">
        <f t="shared" si="61"/>
      </c>
      <c r="H93" s="19">
        <f t="shared" si="62"/>
      </c>
      <c r="I93" s="19">
        <f>IF(J93="","",VLOOKUP(J93,nomi,2))</f>
      </c>
      <c r="J93" s="12"/>
      <c r="K93" s="24">
        <f t="shared" si="63"/>
      </c>
      <c r="BZ93" s="31">
        <f t="shared" si="64"/>
        <v>0</v>
      </c>
      <c r="CA93" s="31">
        <f t="shared" si="65"/>
      </c>
    </row>
    <row r="94" spans="6:79" ht="12.75">
      <c r="F94" s="14"/>
      <c r="BZ94" s="31">
        <f aca="true" t="shared" si="66" ref="BZ94:BZ101">J86</f>
        <v>1</v>
      </c>
      <c r="CA94" s="31">
        <f aca="true" t="shared" si="67" ref="CA94:CA101">H86</f>
        <v>2</v>
      </c>
    </row>
    <row r="95" spans="78:79" ht="12.75">
      <c r="BZ95" s="31">
        <f t="shared" si="66"/>
        <v>4</v>
      </c>
      <c r="CA95" s="31">
        <f t="shared" si="67"/>
        <v>2</v>
      </c>
    </row>
    <row r="96" spans="78:79" ht="12.75">
      <c r="BZ96" s="31">
        <f t="shared" si="66"/>
        <v>5</v>
      </c>
      <c r="CA96" s="31">
        <f t="shared" si="67"/>
        <v>2</v>
      </c>
    </row>
    <row r="97" spans="78:79" ht="12.75">
      <c r="BZ97" s="31">
        <f t="shared" si="66"/>
        <v>0</v>
      </c>
      <c r="CA97" s="31">
        <f t="shared" si="67"/>
      </c>
    </row>
    <row r="98" spans="78:79" ht="12.75">
      <c r="BZ98" s="31">
        <f t="shared" si="66"/>
        <v>0</v>
      </c>
      <c r="CA98" s="31">
        <f t="shared" si="67"/>
      </c>
    </row>
    <row r="99" spans="78:79" ht="12.75">
      <c r="BZ99" s="31">
        <f t="shared" si="66"/>
        <v>0</v>
      </c>
      <c r="CA99" s="31">
        <f t="shared" si="67"/>
      </c>
    </row>
    <row r="100" spans="78:79" ht="12.75">
      <c r="BZ100" s="31">
        <f t="shared" si="66"/>
        <v>0</v>
      </c>
      <c r="CA100" s="31">
        <f t="shared" si="67"/>
      </c>
    </row>
    <row r="101" spans="78:79" ht="12.75">
      <c r="BZ101" s="31">
        <f t="shared" si="66"/>
        <v>0</v>
      </c>
      <c r="CA101" s="31">
        <f t="shared" si="67"/>
      </c>
    </row>
    <row r="110" ht="13.5" thickBot="1"/>
    <row r="111" spans="1:11" ht="13.5" thickBot="1">
      <c r="A111" s="62">
        <f>$A$1</f>
        <v>40152</v>
      </c>
      <c r="B111" s="63"/>
      <c r="C111" s="69" t="s">
        <v>8</v>
      </c>
      <c r="D111" s="70"/>
      <c r="E111" s="70"/>
      <c r="F111" s="71"/>
      <c r="G111" s="75" t="s">
        <v>4</v>
      </c>
      <c r="H111" s="79"/>
      <c r="I111" s="80"/>
      <c r="J111" s="78" t="s">
        <v>92</v>
      </c>
      <c r="K111" s="20"/>
    </row>
    <row r="112" spans="1:11" ht="13.5" thickBot="1">
      <c r="A112" s="67" t="s">
        <v>33</v>
      </c>
      <c r="B112" s="68"/>
      <c r="C112" s="1" t="s">
        <v>1</v>
      </c>
      <c r="D112" s="1" t="s">
        <v>37</v>
      </c>
      <c r="E112" s="1" t="s">
        <v>38</v>
      </c>
      <c r="F112" s="17" t="s">
        <v>42</v>
      </c>
      <c r="G112" s="17" t="s">
        <v>43</v>
      </c>
      <c r="H112" s="17" t="s">
        <v>44</v>
      </c>
      <c r="I112" s="60" t="s">
        <v>0</v>
      </c>
      <c r="J112" s="61"/>
      <c r="K112" s="23" t="s">
        <v>45</v>
      </c>
    </row>
    <row r="113" spans="1:79" ht="13.5" thickBot="1">
      <c r="A113" s="58">
        <v>4</v>
      </c>
      <c r="B113" s="19" t="str">
        <f aca="true" t="shared" si="68" ref="B113:B120">IF(A113="","",VLOOKUP(A113,nomi,2))</f>
        <v>iso-let</v>
      </c>
      <c r="C113" s="13"/>
      <c r="D113" s="12"/>
      <c r="E113" s="12"/>
      <c r="F113" s="10"/>
      <c r="G113" s="19">
        <f>IF(A113="","",IF(F113="",COUNT(J$113:J$120)-1,2*(COUNT(J$113:J$120)-K113)-COUNTIF(K$113:K$120,K113)+1))</f>
        <v>2</v>
      </c>
      <c r="H113" s="19">
        <f>IF(J113="","",2*(COUNT(J$113:J$120)-1)-G113)</f>
        <v>2</v>
      </c>
      <c r="I113" s="19" t="str">
        <f aca="true" t="shared" si="69" ref="I113:I119">IF(J113="","",VLOOKUP(J113,nomi,2))</f>
        <v>lil-gia</v>
      </c>
      <c r="J113" s="58">
        <v>3</v>
      </c>
      <c r="K113" s="24">
        <f>IF(F113="","",RANK(F113,F$113:F$120))</f>
      </c>
      <c r="BZ113" s="31">
        <f>A113</f>
        <v>4</v>
      </c>
      <c r="CA113" s="31">
        <f>G113</f>
        <v>2</v>
      </c>
    </row>
    <row r="114" spans="1:79" ht="13.5" thickBot="1">
      <c r="A114" s="58">
        <v>6</v>
      </c>
      <c r="B114" s="19" t="str">
        <f t="shared" si="68"/>
        <v>ren-san</v>
      </c>
      <c r="C114" s="13"/>
      <c r="D114" s="12"/>
      <c r="E114" s="12"/>
      <c r="F114" s="10"/>
      <c r="G114" s="19">
        <f aca="true" t="shared" si="70" ref="G114:G120">IF(A114="","",IF(F114="",COUNT(J$113:J$120)-1,2*(COUNT(J$113:J$120)-K114)-COUNTIF(K$113:K$120,K114)+1))</f>
        <v>2</v>
      </c>
      <c r="H114" s="19">
        <f aca="true" t="shared" si="71" ref="H114:H120">IF(J114="","",2*(COUNT(J$113:J$120)-1)-G114)</f>
        <v>2</v>
      </c>
      <c r="I114" s="19" t="str">
        <f t="shared" si="69"/>
        <v>ant-din</v>
      </c>
      <c r="J114" s="58">
        <v>2</v>
      </c>
      <c r="K114" s="24">
        <f aca="true" t="shared" si="72" ref="K114:K120">IF(F114="","",RANK(F114,F$113:F$120))</f>
      </c>
      <c r="BZ114" s="31">
        <f aca="true" t="shared" si="73" ref="BZ114:BZ120">A114</f>
        <v>6</v>
      </c>
      <c r="CA114" s="31">
        <f aca="true" t="shared" si="74" ref="CA114:CA120">G114</f>
        <v>2</v>
      </c>
    </row>
    <row r="115" spans="1:79" ht="13.5" thickBot="1">
      <c r="A115" s="58">
        <v>1</v>
      </c>
      <c r="B115" s="19" t="str">
        <f t="shared" si="68"/>
        <v>ces-gae</v>
      </c>
      <c r="C115" s="13"/>
      <c r="D115" s="12"/>
      <c r="E115" s="12"/>
      <c r="F115" s="10"/>
      <c r="G115" s="19">
        <f t="shared" si="70"/>
        <v>2</v>
      </c>
      <c r="H115" s="19">
        <f t="shared" si="71"/>
        <v>2</v>
      </c>
      <c r="I115" s="19" t="str">
        <f t="shared" si="69"/>
        <v>man-rob</v>
      </c>
      <c r="J115" s="58">
        <v>5</v>
      </c>
      <c r="K115" s="24">
        <f t="shared" si="72"/>
      </c>
      <c r="BZ115" s="31">
        <f t="shared" si="73"/>
        <v>1</v>
      </c>
      <c r="CA115" s="31">
        <f t="shared" si="74"/>
        <v>2</v>
      </c>
    </row>
    <row r="116" spans="1:79" ht="13.5" thickBot="1">
      <c r="A116" s="58"/>
      <c r="B116" s="19">
        <f t="shared" si="68"/>
      </c>
      <c r="C116" s="13"/>
      <c r="D116" s="12"/>
      <c r="E116" s="12"/>
      <c r="F116" s="10"/>
      <c r="G116" s="19">
        <f t="shared" si="70"/>
      </c>
      <c r="H116" s="19">
        <f t="shared" si="71"/>
      </c>
      <c r="I116" s="19">
        <f t="shared" si="69"/>
      </c>
      <c r="J116" s="58"/>
      <c r="K116" s="24">
        <f t="shared" si="72"/>
      </c>
      <c r="BZ116" s="31">
        <f t="shared" si="73"/>
        <v>0</v>
      </c>
      <c r="CA116" s="31">
        <f t="shared" si="74"/>
      </c>
    </row>
    <row r="117" spans="1:79" ht="13.5" thickBot="1">
      <c r="A117" s="12"/>
      <c r="B117" s="19">
        <f t="shared" si="68"/>
      </c>
      <c r="C117" s="13"/>
      <c r="D117" s="12"/>
      <c r="E117" s="12"/>
      <c r="F117" s="10"/>
      <c r="G117" s="19">
        <f t="shared" si="70"/>
      </c>
      <c r="H117" s="19">
        <f t="shared" si="71"/>
      </c>
      <c r="I117" s="19">
        <f t="shared" si="69"/>
      </c>
      <c r="J117" s="12"/>
      <c r="K117" s="24">
        <f t="shared" si="72"/>
      </c>
      <c r="BZ117" s="31">
        <f t="shared" si="73"/>
        <v>0</v>
      </c>
      <c r="CA117" s="31">
        <f t="shared" si="74"/>
      </c>
    </row>
    <row r="118" spans="1:79" ht="13.5" thickBot="1">
      <c r="A118" s="12"/>
      <c r="B118" s="19">
        <f t="shared" si="68"/>
      </c>
      <c r="C118" s="13"/>
      <c r="D118" s="12"/>
      <c r="E118" s="12"/>
      <c r="F118" s="10"/>
      <c r="G118" s="19">
        <f t="shared" si="70"/>
      </c>
      <c r="H118" s="19">
        <f t="shared" si="71"/>
      </c>
      <c r="I118" s="19">
        <f t="shared" si="69"/>
      </c>
      <c r="J118" s="12"/>
      <c r="K118" s="24">
        <f t="shared" si="72"/>
      </c>
      <c r="BZ118" s="31">
        <f t="shared" si="73"/>
        <v>0</v>
      </c>
      <c r="CA118" s="31">
        <f t="shared" si="74"/>
      </c>
    </row>
    <row r="119" spans="1:79" ht="13.5" thickBot="1">
      <c r="A119" s="12"/>
      <c r="B119" s="19">
        <f t="shared" si="68"/>
      </c>
      <c r="C119" s="13"/>
      <c r="D119" s="12"/>
      <c r="E119" s="12"/>
      <c r="F119" s="10"/>
      <c r="G119" s="19">
        <f t="shared" si="70"/>
      </c>
      <c r="H119" s="19">
        <f t="shared" si="71"/>
      </c>
      <c r="I119" s="19">
        <f t="shared" si="69"/>
      </c>
      <c r="J119" s="12"/>
      <c r="K119" s="24">
        <f t="shared" si="72"/>
      </c>
      <c r="BZ119" s="31">
        <f t="shared" si="73"/>
        <v>0</v>
      </c>
      <c r="CA119" s="31">
        <f t="shared" si="74"/>
      </c>
    </row>
    <row r="120" spans="1:79" ht="13.5" thickBot="1">
      <c r="A120" s="12"/>
      <c r="B120" s="19">
        <f t="shared" si="68"/>
      </c>
      <c r="C120" s="13"/>
      <c r="D120" s="12"/>
      <c r="E120" s="12"/>
      <c r="F120" s="10"/>
      <c r="G120" s="19">
        <f t="shared" si="70"/>
      </c>
      <c r="H120" s="19">
        <f t="shared" si="71"/>
      </c>
      <c r="I120" s="19">
        <f>IF(J120="","",VLOOKUP(J120,nomi,2))</f>
      </c>
      <c r="J120" s="12"/>
      <c r="K120" s="24">
        <f t="shared" si="72"/>
      </c>
      <c r="BZ120" s="31">
        <f t="shared" si="73"/>
        <v>0</v>
      </c>
      <c r="CA120" s="31">
        <f t="shared" si="74"/>
      </c>
    </row>
    <row r="121" spans="6:79" ht="12.75">
      <c r="F121" s="14"/>
      <c r="BZ121" s="31">
        <f aca="true" t="shared" si="75" ref="BZ121:BZ128">J113</f>
        <v>3</v>
      </c>
      <c r="CA121" s="31">
        <f aca="true" t="shared" si="76" ref="CA121:CA128">H113</f>
        <v>2</v>
      </c>
    </row>
    <row r="122" spans="78:79" ht="12.75">
      <c r="BZ122" s="31">
        <f t="shared" si="75"/>
        <v>2</v>
      </c>
      <c r="CA122" s="31">
        <f t="shared" si="76"/>
        <v>2</v>
      </c>
    </row>
    <row r="123" spans="78:79" ht="12.75">
      <c r="BZ123" s="31">
        <f t="shared" si="75"/>
        <v>5</v>
      </c>
      <c r="CA123" s="31">
        <f t="shared" si="76"/>
        <v>2</v>
      </c>
    </row>
    <row r="124" spans="78:79" ht="12.75">
      <c r="BZ124" s="31">
        <f t="shared" si="75"/>
        <v>0</v>
      </c>
      <c r="CA124" s="31">
        <f t="shared" si="76"/>
      </c>
    </row>
    <row r="125" spans="78:79" ht="12.75">
      <c r="BZ125" s="31">
        <f t="shared" si="75"/>
        <v>0</v>
      </c>
      <c r="CA125" s="31">
        <f t="shared" si="76"/>
      </c>
    </row>
    <row r="126" spans="78:79" ht="12.75">
      <c r="BZ126" s="31">
        <f t="shared" si="75"/>
        <v>0</v>
      </c>
      <c r="CA126" s="31">
        <f t="shared" si="76"/>
      </c>
    </row>
    <row r="127" spans="78:79" ht="12.75">
      <c r="BZ127" s="31">
        <f t="shared" si="75"/>
        <v>0</v>
      </c>
      <c r="CA127" s="31">
        <f t="shared" si="76"/>
      </c>
    </row>
    <row r="128" spans="78:79" ht="12.75">
      <c r="BZ128" s="31">
        <f t="shared" si="75"/>
        <v>0</v>
      </c>
      <c r="CA128" s="31">
        <f t="shared" si="76"/>
      </c>
    </row>
    <row r="138" ht="13.5" thickBot="1"/>
    <row r="139" spans="1:11" ht="13.5" thickBot="1">
      <c r="A139" s="62">
        <f>$A$1</f>
        <v>40152</v>
      </c>
      <c r="B139" s="63"/>
      <c r="C139" s="69" t="s">
        <v>9</v>
      </c>
      <c r="D139" s="70"/>
      <c r="E139" s="70"/>
      <c r="F139" s="71"/>
      <c r="G139" s="75" t="s">
        <v>4</v>
      </c>
      <c r="H139" s="79"/>
      <c r="I139" s="80"/>
      <c r="J139" s="78" t="s">
        <v>93</v>
      </c>
      <c r="K139" s="20"/>
    </row>
    <row r="140" spans="1:11" ht="13.5" thickBot="1">
      <c r="A140" s="72" t="s">
        <v>56</v>
      </c>
      <c r="B140" s="73"/>
      <c r="C140" s="1" t="s">
        <v>1</v>
      </c>
      <c r="D140" s="1" t="s">
        <v>37</v>
      </c>
      <c r="E140" s="1" t="s">
        <v>38</v>
      </c>
      <c r="F140" s="17" t="s">
        <v>42</v>
      </c>
      <c r="G140" s="17" t="s">
        <v>43</v>
      </c>
      <c r="H140" s="30" t="s">
        <v>44</v>
      </c>
      <c r="I140" s="67" t="s">
        <v>51</v>
      </c>
      <c r="J140" s="68"/>
      <c r="K140" s="23" t="s">
        <v>45</v>
      </c>
    </row>
    <row r="141" spans="1:79" ht="13.5" thickBot="1">
      <c r="A141" s="58">
        <v>4</v>
      </c>
      <c r="B141" s="19" t="str">
        <f aca="true" t="shared" si="77" ref="B141:B148">IF(A141="","",VLOOKUP(A141,nomi,2))</f>
        <v>iso-let</v>
      </c>
      <c r="C141" s="13"/>
      <c r="D141" s="12"/>
      <c r="E141" s="12"/>
      <c r="F141" s="10"/>
      <c r="G141" s="19">
        <f>IF(A141="","",IF(F141="",COUNT(J$141:J$148)-1,2*(COUNT(J$141:J$148)-K141)-COUNTIF(K$141:K$148,K141)+1))</f>
        <v>2</v>
      </c>
      <c r="H141" s="19">
        <f>IF(J141="","",2*(COUNT(J$141:J$148)-1)-G141)</f>
        <v>2</v>
      </c>
      <c r="I141" s="19" t="str">
        <f aca="true" t="shared" si="78" ref="I141:I147">IF(J141="","",VLOOKUP(J141,nomi,2))</f>
        <v>lil-gia</v>
      </c>
      <c r="J141" s="58">
        <v>3</v>
      </c>
      <c r="K141" s="24">
        <f>IF(F141="","",RANK(F141,F$141:F$148))</f>
      </c>
      <c r="BZ141" s="31">
        <f>A141</f>
        <v>4</v>
      </c>
      <c r="CA141" s="31">
        <f>G141</f>
        <v>2</v>
      </c>
    </row>
    <row r="142" spans="1:79" ht="13.5" thickBot="1">
      <c r="A142" s="58">
        <v>6</v>
      </c>
      <c r="B142" s="19" t="str">
        <f t="shared" si="77"/>
        <v>ren-san</v>
      </c>
      <c r="C142" s="13"/>
      <c r="D142" s="12"/>
      <c r="E142" s="12"/>
      <c r="F142" s="10"/>
      <c r="G142" s="19">
        <f aca="true" t="shared" si="79" ref="G142:G148">IF(A142="","",IF(F142="",COUNT(J$141:J$148)-1,2*(COUNT(J$141:J$148)-K142)-COUNTIF(K$141:K$148,K142)+1))</f>
        <v>2</v>
      </c>
      <c r="H142" s="19">
        <f aca="true" t="shared" si="80" ref="H142:H148">IF(J142="","",2*(COUNT(J$141:J$148)-1)-G142)</f>
        <v>2</v>
      </c>
      <c r="I142" s="19" t="str">
        <f t="shared" si="78"/>
        <v>ant-din</v>
      </c>
      <c r="J142" s="58">
        <v>2</v>
      </c>
      <c r="K142" s="24">
        <f aca="true" t="shared" si="81" ref="K142:K148">IF(F142="","",RANK(F142,F$141:F$148))</f>
      </c>
      <c r="BZ142" s="31">
        <f aca="true" t="shared" si="82" ref="BZ142:BZ148">A142</f>
        <v>6</v>
      </c>
      <c r="CA142" s="31">
        <f aca="true" t="shared" si="83" ref="CA142:CA148">G142</f>
        <v>2</v>
      </c>
    </row>
    <row r="143" spans="1:79" ht="13.5" thickBot="1">
      <c r="A143" s="58">
        <v>1</v>
      </c>
      <c r="B143" s="19" t="str">
        <f t="shared" si="77"/>
        <v>ces-gae</v>
      </c>
      <c r="C143" s="13"/>
      <c r="D143" s="12"/>
      <c r="E143" s="12"/>
      <c r="F143" s="10"/>
      <c r="G143" s="19">
        <f t="shared" si="79"/>
        <v>2</v>
      </c>
      <c r="H143" s="19">
        <f t="shared" si="80"/>
        <v>2</v>
      </c>
      <c r="I143" s="19" t="str">
        <f t="shared" si="78"/>
        <v>man-rob</v>
      </c>
      <c r="J143" s="58">
        <v>5</v>
      </c>
      <c r="K143" s="24">
        <f t="shared" si="81"/>
      </c>
      <c r="BZ143" s="31">
        <f t="shared" si="82"/>
        <v>1</v>
      </c>
      <c r="CA143" s="31">
        <f t="shared" si="83"/>
        <v>2</v>
      </c>
    </row>
    <row r="144" spans="1:79" ht="13.5" thickBot="1">
      <c r="A144" s="58"/>
      <c r="B144" s="19">
        <f t="shared" si="77"/>
      </c>
      <c r="C144" s="13"/>
      <c r="D144" s="12"/>
      <c r="E144" s="12"/>
      <c r="F144" s="10"/>
      <c r="G144" s="19">
        <f t="shared" si="79"/>
      </c>
      <c r="H144" s="19">
        <f t="shared" si="80"/>
      </c>
      <c r="I144" s="19">
        <f t="shared" si="78"/>
      </c>
      <c r="J144" s="58"/>
      <c r="K144" s="24">
        <f t="shared" si="81"/>
      </c>
      <c r="BZ144" s="31">
        <f t="shared" si="82"/>
        <v>0</v>
      </c>
      <c r="CA144" s="31">
        <f t="shared" si="83"/>
      </c>
    </row>
    <row r="145" spans="1:79" ht="13.5" thickBot="1">
      <c r="A145" s="12"/>
      <c r="B145" s="19">
        <f t="shared" si="77"/>
      </c>
      <c r="C145" s="13"/>
      <c r="D145" s="12"/>
      <c r="E145" s="12"/>
      <c r="F145" s="10"/>
      <c r="G145" s="19">
        <f t="shared" si="79"/>
      </c>
      <c r="H145" s="19">
        <f t="shared" si="80"/>
      </c>
      <c r="I145" s="19">
        <f t="shared" si="78"/>
      </c>
      <c r="J145" s="12"/>
      <c r="K145" s="24">
        <f t="shared" si="81"/>
      </c>
      <c r="BZ145" s="31">
        <f t="shared" si="82"/>
        <v>0</v>
      </c>
      <c r="CA145" s="31">
        <f t="shared" si="83"/>
      </c>
    </row>
    <row r="146" spans="1:79" ht="13.5" thickBot="1">
      <c r="A146" s="12"/>
      <c r="B146" s="19">
        <f t="shared" si="77"/>
      </c>
      <c r="C146" s="13"/>
      <c r="D146" s="12"/>
      <c r="E146" s="12"/>
      <c r="F146" s="10"/>
      <c r="G146" s="19">
        <f t="shared" si="79"/>
      </c>
      <c r="H146" s="19">
        <f t="shared" si="80"/>
      </c>
      <c r="I146" s="19">
        <f t="shared" si="78"/>
      </c>
      <c r="J146" s="12"/>
      <c r="K146" s="24">
        <f t="shared" si="81"/>
      </c>
      <c r="BZ146" s="31">
        <f t="shared" si="82"/>
        <v>0</v>
      </c>
      <c r="CA146" s="31">
        <f t="shared" si="83"/>
      </c>
    </row>
    <row r="147" spans="1:79" ht="13.5" thickBot="1">
      <c r="A147" s="12"/>
      <c r="B147" s="19">
        <f t="shared" si="77"/>
      </c>
      <c r="C147" s="13"/>
      <c r="D147" s="12"/>
      <c r="E147" s="12"/>
      <c r="F147" s="10"/>
      <c r="G147" s="19">
        <f t="shared" si="79"/>
      </c>
      <c r="H147" s="19">
        <f t="shared" si="80"/>
      </c>
      <c r="I147" s="19">
        <f t="shared" si="78"/>
      </c>
      <c r="J147" s="12"/>
      <c r="K147" s="24">
        <f t="shared" si="81"/>
      </c>
      <c r="BZ147" s="31">
        <f t="shared" si="82"/>
        <v>0</v>
      </c>
      <c r="CA147" s="31">
        <f t="shared" si="83"/>
      </c>
    </row>
    <row r="148" spans="1:79" ht="13.5" thickBot="1">
      <c r="A148" s="12"/>
      <c r="B148" s="19">
        <f t="shared" si="77"/>
      </c>
      <c r="C148" s="13"/>
      <c r="D148" s="12"/>
      <c r="E148" s="12"/>
      <c r="F148" s="10"/>
      <c r="G148" s="19">
        <f t="shared" si="79"/>
      </c>
      <c r="H148" s="19">
        <f t="shared" si="80"/>
      </c>
      <c r="I148" s="19">
        <f>IF(J148="","",VLOOKUP(J148,nomi,2))</f>
      </c>
      <c r="J148" s="12"/>
      <c r="K148" s="24">
        <f t="shared" si="81"/>
      </c>
      <c r="BZ148" s="31">
        <f t="shared" si="82"/>
        <v>0</v>
      </c>
      <c r="CA148" s="31">
        <f t="shared" si="83"/>
      </c>
    </row>
    <row r="149" spans="6:79" ht="12.75">
      <c r="F149" s="14"/>
      <c r="BZ149" s="31">
        <f aca="true" t="shared" si="84" ref="BZ149:BZ156">J141</f>
        <v>3</v>
      </c>
      <c r="CA149" s="31">
        <f aca="true" t="shared" si="85" ref="CA149:CA156">H141</f>
        <v>2</v>
      </c>
    </row>
    <row r="150" spans="78:79" ht="12.75">
      <c r="BZ150" s="31">
        <f t="shared" si="84"/>
        <v>2</v>
      </c>
      <c r="CA150" s="31">
        <f t="shared" si="85"/>
        <v>2</v>
      </c>
    </row>
    <row r="151" spans="78:79" ht="12.75">
      <c r="BZ151" s="31">
        <f t="shared" si="84"/>
        <v>5</v>
      </c>
      <c r="CA151" s="31">
        <f t="shared" si="85"/>
        <v>2</v>
      </c>
    </row>
    <row r="152" spans="78:79" ht="12.75">
      <c r="BZ152" s="31">
        <f t="shared" si="84"/>
        <v>0</v>
      </c>
      <c r="CA152" s="31">
        <f t="shared" si="85"/>
      </c>
    </row>
    <row r="153" spans="78:79" ht="12.75">
      <c r="BZ153" s="31">
        <f t="shared" si="84"/>
        <v>0</v>
      </c>
      <c r="CA153" s="31">
        <f t="shared" si="85"/>
      </c>
    </row>
    <row r="154" spans="78:79" ht="12.75">
      <c r="BZ154" s="31">
        <f t="shared" si="84"/>
        <v>0</v>
      </c>
      <c r="CA154" s="31">
        <f t="shared" si="85"/>
      </c>
    </row>
    <row r="155" spans="78:79" ht="12.75">
      <c r="BZ155" s="31">
        <f t="shared" si="84"/>
        <v>0</v>
      </c>
      <c r="CA155" s="31">
        <f t="shared" si="85"/>
      </c>
    </row>
    <row r="156" spans="78:79" ht="12.75">
      <c r="BZ156" s="31">
        <f t="shared" si="84"/>
        <v>0</v>
      </c>
      <c r="CA156" s="31">
        <f t="shared" si="85"/>
      </c>
    </row>
    <row r="165" ht="13.5" thickBot="1"/>
    <row r="166" spans="1:11" ht="13.5" thickBot="1">
      <c r="A166" s="62">
        <f>$A$1</f>
        <v>40152</v>
      </c>
      <c r="B166" s="63"/>
      <c r="C166" s="69" t="s">
        <v>10</v>
      </c>
      <c r="D166" s="70"/>
      <c r="E166" s="70"/>
      <c r="F166" s="71"/>
      <c r="G166" s="75" t="s">
        <v>4</v>
      </c>
      <c r="H166" s="79"/>
      <c r="I166" s="80"/>
      <c r="J166" s="78" t="s">
        <v>94</v>
      </c>
      <c r="K166" s="20"/>
    </row>
    <row r="167" spans="1:11" ht="13.5" thickBot="1">
      <c r="A167" s="67" t="s">
        <v>33</v>
      </c>
      <c r="B167" s="68"/>
      <c r="C167" s="1" t="s">
        <v>1</v>
      </c>
      <c r="D167" s="1" t="s">
        <v>37</v>
      </c>
      <c r="E167" s="1" t="s">
        <v>38</v>
      </c>
      <c r="F167" s="17" t="s">
        <v>42</v>
      </c>
      <c r="G167" s="17" t="s">
        <v>43</v>
      </c>
      <c r="H167" s="30" t="s">
        <v>44</v>
      </c>
      <c r="I167" s="67" t="s">
        <v>51</v>
      </c>
      <c r="J167" s="68"/>
      <c r="K167" s="23" t="s">
        <v>45</v>
      </c>
    </row>
    <row r="168" spans="1:79" ht="13.5" thickBot="1">
      <c r="A168" s="58">
        <v>4</v>
      </c>
      <c r="B168" s="19" t="str">
        <f aca="true" t="shared" si="86" ref="B168:B175">IF(A168="","",VLOOKUP(A168,nomi,2))</f>
        <v>iso-let</v>
      </c>
      <c r="C168" s="13"/>
      <c r="D168" s="12"/>
      <c r="E168" s="12"/>
      <c r="F168" s="10"/>
      <c r="G168" s="19">
        <f>IF(A168="","",IF(F168="",COUNT(J$168:J$175)-1,2*(COUNT(J$168:J$175)-K168)-COUNTIF(K$168:K$175,K168)+1))</f>
        <v>2</v>
      </c>
      <c r="H168" s="19">
        <f>IF(J168="","",2*(COUNT(J$168:J$175)-1)-G168)</f>
        <v>2</v>
      </c>
      <c r="I168" s="19" t="str">
        <f aca="true" t="shared" si="87" ref="I168:I174">IF(J168="","",VLOOKUP(J168,nomi,2))</f>
        <v>lil-gia</v>
      </c>
      <c r="J168" s="58">
        <v>3</v>
      </c>
      <c r="K168" s="24">
        <f>IF(F168="","",RANK(F168,F$168:F$175))</f>
      </c>
      <c r="BZ168" s="31">
        <f>A168</f>
        <v>4</v>
      </c>
      <c r="CA168" s="31">
        <f>G168</f>
        <v>2</v>
      </c>
    </row>
    <row r="169" spans="1:79" ht="13.5" thickBot="1">
      <c r="A169" s="58">
        <v>6</v>
      </c>
      <c r="B169" s="19" t="str">
        <f t="shared" si="86"/>
        <v>ren-san</v>
      </c>
      <c r="C169" s="13"/>
      <c r="D169" s="12"/>
      <c r="E169" s="12"/>
      <c r="F169" s="10"/>
      <c r="G169" s="19">
        <f aca="true" t="shared" si="88" ref="G169:G175">IF(A169="","",IF(F169="",COUNT(J$168:J$175)-1,2*(COUNT(J$168:J$175)-K169)-COUNTIF(K$168:K$175,K169)+1))</f>
        <v>2</v>
      </c>
      <c r="H169" s="19">
        <f aca="true" t="shared" si="89" ref="H169:H175">IF(J169="","",2*(COUNT(J$168:J$175)-1)-G169)</f>
        <v>2</v>
      </c>
      <c r="I169" s="19" t="str">
        <f t="shared" si="87"/>
        <v>ant-din</v>
      </c>
      <c r="J169" s="58">
        <v>2</v>
      </c>
      <c r="K169" s="24">
        <f aca="true" t="shared" si="90" ref="K169:K175">IF(F169="","",RANK(F169,F$168:F$175))</f>
      </c>
      <c r="BZ169" s="31">
        <f aca="true" t="shared" si="91" ref="BZ169:BZ175">A169</f>
        <v>6</v>
      </c>
      <c r="CA169" s="31">
        <f aca="true" t="shared" si="92" ref="CA169:CA175">G169</f>
        <v>2</v>
      </c>
    </row>
    <row r="170" spans="1:79" ht="13.5" thickBot="1">
      <c r="A170" s="58">
        <v>1</v>
      </c>
      <c r="B170" s="19" t="str">
        <f t="shared" si="86"/>
        <v>ces-gae</v>
      </c>
      <c r="C170" s="13"/>
      <c r="D170" s="12"/>
      <c r="E170" s="12"/>
      <c r="F170" s="10"/>
      <c r="G170" s="19">
        <f t="shared" si="88"/>
        <v>2</v>
      </c>
      <c r="H170" s="19">
        <f t="shared" si="89"/>
        <v>2</v>
      </c>
      <c r="I170" s="19" t="str">
        <f t="shared" si="87"/>
        <v>man-rob</v>
      </c>
      <c r="J170" s="58">
        <v>5</v>
      </c>
      <c r="K170" s="24">
        <f t="shared" si="90"/>
      </c>
      <c r="BZ170" s="31">
        <f t="shared" si="91"/>
        <v>1</v>
      </c>
      <c r="CA170" s="31">
        <f t="shared" si="92"/>
        <v>2</v>
      </c>
    </row>
    <row r="171" spans="1:79" ht="13.5" thickBot="1">
      <c r="A171" s="58"/>
      <c r="B171" s="19">
        <f t="shared" si="86"/>
      </c>
      <c r="C171" s="13"/>
      <c r="D171" s="12"/>
      <c r="E171" s="12"/>
      <c r="F171" s="10"/>
      <c r="G171" s="19">
        <f t="shared" si="88"/>
      </c>
      <c r="H171" s="19">
        <f t="shared" si="89"/>
      </c>
      <c r="I171" s="19">
        <f t="shared" si="87"/>
      </c>
      <c r="J171" s="58"/>
      <c r="K171" s="24">
        <f t="shared" si="90"/>
      </c>
      <c r="BZ171" s="31">
        <f t="shared" si="91"/>
        <v>0</v>
      </c>
      <c r="CA171" s="31">
        <f t="shared" si="92"/>
      </c>
    </row>
    <row r="172" spans="1:79" ht="13.5" thickBot="1">
      <c r="A172" s="12"/>
      <c r="B172" s="19">
        <f t="shared" si="86"/>
      </c>
      <c r="C172" s="13"/>
      <c r="D172" s="12"/>
      <c r="E172" s="12"/>
      <c r="F172" s="10"/>
      <c r="G172" s="19">
        <f t="shared" si="88"/>
      </c>
      <c r="H172" s="19">
        <f t="shared" si="89"/>
      </c>
      <c r="I172" s="19">
        <f t="shared" si="87"/>
      </c>
      <c r="J172" s="12"/>
      <c r="K172" s="24">
        <f t="shared" si="90"/>
      </c>
      <c r="BZ172" s="31">
        <f t="shared" si="91"/>
        <v>0</v>
      </c>
      <c r="CA172" s="31">
        <f t="shared" si="92"/>
      </c>
    </row>
    <row r="173" spans="1:79" ht="13.5" thickBot="1">
      <c r="A173" s="12"/>
      <c r="B173" s="19">
        <f t="shared" si="86"/>
      </c>
      <c r="C173" s="13"/>
      <c r="D173" s="12"/>
      <c r="E173" s="12"/>
      <c r="F173" s="10"/>
      <c r="G173" s="19">
        <f t="shared" si="88"/>
      </c>
      <c r="H173" s="19">
        <f t="shared" si="89"/>
      </c>
      <c r="I173" s="19">
        <f t="shared" si="87"/>
      </c>
      <c r="J173" s="12"/>
      <c r="K173" s="24">
        <f t="shared" si="90"/>
      </c>
      <c r="BZ173" s="31">
        <f t="shared" si="91"/>
        <v>0</v>
      </c>
      <c r="CA173" s="31">
        <f t="shared" si="92"/>
      </c>
    </row>
    <row r="174" spans="1:79" ht="13.5" thickBot="1">
      <c r="A174" s="12"/>
      <c r="B174" s="19">
        <f t="shared" si="86"/>
      </c>
      <c r="C174" s="13"/>
      <c r="D174" s="12"/>
      <c r="E174" s="12"/>
      <c r="F174" s="10"/>
      <c r="G174" s="19">
        <f t="shared" si="88"/>
      </c>
      <c r="H174" s="19">
        <f t="shared" si="89"/>
      </c>
      <c r="I174" s="19">
        <f t="shared" si="87"/>
      </c>
      <c r="J174" s="12"/>
      <c r="K174" s="24">
        <f t="shared" si="90"/>
      </c>
      <c r="BZ174" s="31">
        <f t="shared" si="91"/>
        <v>0</v>
      </c>
      <c r="CA174" s="31">
        <f t="shared" si="92"/>
      </c>
    </row>
    <row r="175" spans="1:79" ht="13.5" thickBot="1">
      <c r="A175" s="12"/>
      <c r="B175" s="19">
        <f t="shared" si="86"/>
      </c>
      <c r="C175" s="13"/>
      <c r="D175" s="12"/>
      <c r="E175" s="12"/>
      <c r="F175" s="10"/>
      <c r="G175" s="19">
        <f t="shared" si="88"/>
      </c>
      <c r="H175" s="19">
        <f t="shared" si="89"/>
      </c>
      <c r="I175" s="19">
        <f>IF(J175="","",VLOOKUP(J175,nomi,2))</f>
      </c>
      <c r="J175" s="12"/>
      <c r="K175" s="24">
        <f t="shared" si="90"/>
      </c>
      <c r="BZ175" s="31">
        <f t="shared" si="91"/>
        <v>0</v>
      </c>
      <c r="CA175" s="31">
        <f t="shared" si="92"/>
      </c>
    </row>
    <row r="176" spans="6:79" ht="12.75">
      <c r="F176" s="14"/>
      <c r="BZ176" s="31">
        <f aca="true" t="shared" si="93" ref="BZ176:BZ183">J168</f>
        <v>3</v>
      </c>
      <c r="CA176" s="31">
        <f aca="true" t="shared" si="94" ref="CA176:CA183">H168</f>
        <v>2</v>
      </c>
    </row>
    <row r="177" spans="78:79" ht="12.75">
      <c r="BZ177" s="31">
        <f t="shared" si="93"/>
        <v>2</v>
      </c>
      <c r="CA177" s="31">
        <f t="shared" si="94"/>
        <v>2</v>
      </c>
    </row>
    <row r="178" spans="78:79" ht="12.75">
      <c r="BZ178" s="31">
        <f t="shared" si="93"/>
        <v>5</v>
      </c>
      <c r="CA178" s="31">
        <f t="shared" si="94"/>
        <v>2</v>
      </c>
    </row>
    <row r="179" spans="78:79" ht="12.75">
      <c r="BZ179" s="31">
        <f t="shared" si="93"/>
        <v>0</v>
      </c>
      <c r="CA179" s="31">
        <f t="shared" si="94"/>
      </c>
    </row>
    <row r="180" spans="78:79" ht="12.75">
      <c r="BZ180" s="31">
        <f t="shared" si="93"/>
        <v>0</v>
      </c>
      <c r="CA180" s="31">
        <f t="shared" si="94"/>
      </c>
    </row>
    <row r="181" spans="78:79" ht="12.75">
      <c r="BZ181" s="31">
        <f t="shared" si="93"/>
        <v>0</v>
      </c>
      <c r="CA181" s="31">
        <f t="shared" si="94"/>
      </c>
    </row>
    <row r="182" spans="78:79" ht="12.75">
      <c r="BZ182" s="31">
        <f t="shared" si="93"/>
        <v>0</v>
      </c>
      <c r="CA182" s="31">
        <f t="shared" si="94"/>
      </c>
    </row>
    <row r="183" spans="78:79" ht="12.75">
      <c r="BZ183" s="31">
        <f t="shared" si="93"/>
        <v>0</v>
      </c>
      <c r="CA183" s="31">
        <f t="shared" si="94"/>
      </c>
    </row>
    <row r="193" ht="13.5" thickBot="1"/>
    <row r="194" spans="1:12" ht="13.5" thickBot="1">
      <c r="A194" s="62">
        <f>$A$1</f>
        <v>40152</v>
      </c>
      <c r="B194" s="63"/>
      <c r="C194" s="69" t="s">
        <v>11</v>
      </c>
      <c r="D194" s="70"/>
      <c r="E194" s="70"/>
      <c r="F194" s="71"/>
      <c r="G194" s="75" t="s">
        <v>4</v>
      </c>
      <c r="H194" s="79"/>
      <c r="I194" s="80"/>
      <c r="J194" s="78" t="s">
        <v>95</v>
      </c>
      <c r="K194" s="20"/>
      <c r="L194" s="25"/>
    </row>
    <row r="195" spans="1:12" ht="13.5" thickBot="1">
      <c r="A195" s="72" t="s">
        <v>56</v>
      </c>
      <c r="B195" s="73"/>
      <c r="C195" s="1" t="s">
        <v>1</v>
      </c>
      <c r="D195" s="1" t="s">
        <v>37</v>
      </c>
      <c r="E195" s="1" t="s">
        <v>38</v>
      </c>
      <c r="F195" s="17" t="s">
        <v>42</v>
      </c>
      <c r="G195" s="17" t="s">
        <v>43</v>
      </c>
      <c r="H195" s="30" t="s">
        <v>44</v>
      </c>
      <c r="I195" s="60" t="s">
        <v>0</v>
      </c>
      <c r="J195" s="61"/>
      <c r="K195" s="23" t="s">
        <v>45</v>
      </c>
      <c r="L195" s="25"/>
    </row>
    <row r="196" spans="1:79" ht="13.5" thickBot="1">
      <c r="A196" s="58">
        <v>4</v>
      </c>
      <c r="B196" s="19" t="str">
        <f aca="true" t="shared" si="95" ref="B196:B203">IF(A196="","",VLOOKUP(A196,nomi,2))</f>
        <v>iso-let</v>
      </c>
      <c r="C196" s="13"/>
      <c r="D196" s="12"/>
      <c r="E196" s="12"/>
      <c r="F196" s="10"/>
      <c r="G196" s="19">
        <f>IF(A196="","",IF(F196="",COUNT(J$196:J$203)-1,2*(COUNT(J$196:J$203)-K196)-COUNTIF(K$196:K$203,K196)+1))</f>
        <v>2</v>
      </c>
      <c r="H196" s="19">
        <f>IF(J196="","",2*(COUNT(J$196:J$203)-1)-G196)</f>
        <v>2</v>
      </c>
      <c r="I196" s="19" t="str">
        <f aca="true" t="shared" si="96" ref="I196:I202">IF(J196="","",VLOOKUP(J196,nomi,2))</f>
        <v>lil-gia</v>
      </c>
      <c r="J196" s="58">
        <v>3</v>
      </c>
      <c r="K196" s="24">
        <f>IF(F196="","",RANK(F196,F$196:F$203))</f>
      </c>
      <c r="L196" s="25"/>
      <c r="BZ196" s="31">
        <f>A196</f>
        <v>4</v>
      </c>
      <c r="CA196" s="31">
        <f>G196</f>
        <v>2</v>
      </c>
    </row>
    <row r="197" spans="1:79" ht="13.5" thickBot="1">
      <c r="A197" s="58">
        <v>6</v>
      </c>
      <c r="B197" s="19" t="str">
        <f t="shared" si="95"/>
        <v>ren-san</v>
      </c>
      <c r="C197" s="13"/>
      <c r="D197" s="12"/>
      <c r="E197" s="12"/>
      <c r="F197" s="10"/>
      <c r="G197" s="19">
        <f aca="true" t="shared" si="97" ref="G197:G203">IF(A197="","",IF(F197="",COUNT(J$196:J$203)-1,2*(COUNT(J$196:J$203)-K197)-COUNTIF(K$196:K$203,K197)+1))</f>
        <v>2</v>
      </c>
      <c r="H197" s="19">
        <f aca="true" t="shared" si="98" ref="H197:H203">IF(J197="","",2*(COUNT(J$196:J$203)-1)-G197)</f>
        <v>2</v>
      </c>
      <c r="I197" s="19" t="str">
        <f t="shared" si="96"/>
        <v>ant-din</v>
      </c>
      <c r="J197" s="58">
        <v>2</v>
      </c>
      <c r="K197" s="24">
        <f aca="true" t="shared" si="99" ref="K197:K203">IF(F197="","",RANK(F197,F$196:F$203))</f>
      </c>
      <c r="L197" s="25"/>
      <c r="BZ197" s="31">
        <f aca="true" t="shared" si="100" ref="BZ197:BZ203">A197</f>
        <v>6</v>
      </c>
      <c r="CA197" s="31">
        <f aca="true" t="shared" si="101" ref="CA197:CA203">G197</f>
        <v>2</v>
      </c>
    </row>
    <row r="198" spans="1:79" ht="13.5" thickBot="1">
      <c r="A198" s="58">
        <v>1</v>
      </c>
      <c r="B198" s="19" t="str">
        <f t="shared" si="95"/>
        <v>ces-gae</v>
      </c>
      <c r="C198" s="13"/>
      <c r="D198" s="12"/>
      <c r="E198" s="12"/>
      <c r="F198" s="10"/>
      <c r="G198" s="19">
        <f t="shared" si="97"/>
        <v>2</v>
      </c>
      <c r="H198" s="19">
        <f t="shared" si="98"/>
        <v>2</v>
      </c>
      <c r="I198" s="19" t="str">
        <f t="shared" si="96"/>
        <v>man-rob</v>
      </c>
      <c r="J198" s="58">
        <v>5</v>
      </c>
      <c r="K198" s="24">
        <f t="shared" si="99"/>
      </c>
      <c r="L198" s="25"/>
      <c r="BZ198" s="31">
        <f t="shared" si="100"/>
        <v>1</v>
      </c>
      <c r="CA198" s="31">
        <f t="shared" si="101"/>
        <v>2</v>
      </c>
    </row>
    <row r="199" spans="1:79" ht="13.5" thickBot="1">
      <c r="A199" s="58"/>
      <c r="B199" s="19">
        <f t="shared" si="95"/>
      </c>
      <c r="C199" s="13"/>
      <c r="D199" s="12"/>
      <c r="E199" s="12"/>
      <c r="F199" s="10"/>
      <c r="G199" s="19">
        <f t="shared" si="97"/>
      </c>
      <c r="H199" s="19">
        <f t="shared" si="98"/>
      </c>
      <c r="I199" s="19">
        <f t="shared" si="96"/>
      </c>
      <c r="J199" s="58"/>
      <c r="K199" s="24">
        <f t="shared" si="99"/>
      </c>
      <c r="L199" s="25"/>
      <c r="BZ199" s="31">
        <f t="shared" si="100"/>
        <v>0</v>
      </c>
      <c r="CA199" s="31">
        <f t="shared" si="101"/>
      </c>
    </row>
    <row r="200" spans="1:79" ht="13.5" thickBot="1">
      <c r="A200" s="12"/>
      <c r="B200" s="19">
        <f t="shared" si="95"/>
      </c>
      <c r="C200" s="13"/>
      <c r="D200" s="12"/>
      <c r="E200" s="12"/>
      <c r="F200" s="10"/>
      <c r="G200" s="19">
        <f t="shared" si="97"/>
      </c>
      <c r="H200" s="19">
        <f t="shared" si="98"/>
      </c>
      <c r="I200" s="19">
        <f t="shared" si="96"/>
      </c>
      <c r="J200" s="12"/>
      <c r="K200" s="24">
        <f t="shared" si="99"/>
      </c>
      <c r="L200" s="25"/>
      <c r="BZ200" s="31">
        <f t="shared" si="100"/>
        <v>0</v>
      </c>
      <c r="CA200" s="31">
        <f t="shared" si="101"/>
      </c>
    </row>
    <row r="201" spans="1:79" ht="13.5" thickBot="1">
      <c r="A201" s="12"/>
      <c r="B201" s="19">
        <f t="shared" si="95"/>
      </c>
      <c r="C201" s="13"/>
      <c r="D201" s="12"/>
      <c r="E201" s="12"/>
      <c r="F201" s="10"/>
      <c r="G201" s="19">
        <f t="shared" si="97"/>
      </c>
      <c r="H201" s="19">
        <f t="shared" si="98"/>
      </c>
      <c r="I201" s="19">
        <f t="shared" si="96"/>
      </c>
      <c r="J201" s="12"/>
      <c r="K201" s="24">
        <f t="shared" si="99"/>
      </c>
      <c r="L201" s="25"/>
      <c r="BZ201" s="31">
        <f t="shared" si="100"/>
        <v>0</v>
      </c>
      <c r="CA201" s="31">
        <f t="shared" si="101"/>
      </c>
    </row>
    <row r="202" spans="1:79" ht="13.5" thickBot="1">
      <c r="A202" s="12"/>
      <c r="B202" s="19">
        <f t="shared" si="95"/>
      </c>
      <c r="C202" s="13"/>
      <c r="D202" s="12"/>
      <c r="E202" s="12"/>
      <c r="F202" s="10"/>
      <c r="G202" s="19">
        <f t="shared" si="97"/>
      </c>
      <c r="H202" s="19">
        <f t="shared" si="98"/>
      </c>
      <c r="I202" s="19">
        <f t="shared" si="96"/>
      </c>
      <c r="J202" s="12"/>
      <c r="K202" s="24">
        <f t="shared" si="99"/>
      </c>
      <c r="BZ202" s="31">
        <f t="shared" si="100"/>
        <v>0</v>
      </c>
      <c r="CA202" s="31">
        <f t="shared" si="101"/>
      </c>
    </row>
    <row r="203" spans="1:79" ht="13.5" thickBot="1">
      <c r="A203" s="12"/>
      <c r="B203" s="19">
        <f t="shared" si="95"/>
      </c>
      <c r="C203" s="13"/>
      <c r="D203" s="12"/>
      <c r="E203" s="12"/>
      <c r="F203" s="10"/>
      <c r="G203" s="19">
        <f t="shared" si="97"/>
      </c>
      <c r="H203" s="19">
        <f t="shared" si="98"/>
      </c>
      <c r="I203" s="19">
        <f>IF(J203="","",VLOOKUP(J203,nomi,2))</f>
      </c>
      <c r="J203" s="12"/>
      <c r="K203" s="24">
        <f t="shared" si="99"/>
      </c>
      <c r="BZ203" s="31">
        <f t="shared" si="100"/>
        <v>0</v>
      </c>
      <c r="CA203" s="31">
        <f t="shared" si="101"/>
      </c>
    </row>
    <row r="204" spans="6:79" ht="12.75">
      <c r="F204" s="14"/>
      <c r="BZ204" s="31">
        <f aca="true" t="shared" si="102" ref="BZ204:BZ211">J196</f>
        <v>3</v>
      </c>
      <c r="CA204" s="31">
        <f aca="true" t="shared" si="103" ref="CA204:CA211">H196</f>
        <v>2</v>
      </c>
    </row>
    <row r="205" spans="78:79" ht="12.75">
      <c r="BZ205" s="31">
        <f t="shared" si="102"/>
        <v>2</v>
      </c>
      <c r="CA205" s="31">
        <f t="shared" si="103"/>
        <v>2</v>
      </c>
    </row>
    <row r="206" spans="78:79" ht="12.75">
      <c r="BZ206" s="31">
        <f t="shared" si="102"/>
        <v>5</v>
      </c>
      <c r="CA206" s="31">
        <f t="shared" si="103"/>
        <v>2</v>
      </c>
    </row>
    <row r="207" spans="78:79" ht="12.75">
      <c r="BZ207" s="31">
        <f t="shared" si="102"/>
        <v>0</v>
      </c>
      <c r="CA207" s="31">
        <f t="shared" si="103"/>
      </c>
    </row>
    <row r="208" spans="78:79" ht="12.75">
      <c r="BZ208" s="31">
        <f t="shared" si="102"/>
        <v>0</v>
      </c>
      <c r="CA208" s="31">
        <f t="shared" si="103"/>
      </c>
    </row>
    <row r="209" spans="78:79" ht="12.75">
      <c r="BZ209" s="31">
        <f t="shared" si="102"/>
        <v>0</v>
      </c>
      <c r="CA209" s="31">
        <f t="shared" si="103"/>
      </c>
    </row>
    <row r="210" spans="78:79" ht="12.75">
      <c r="BZ210" s="31">
        <f t="shared" si="102"/>
        <v>0</v>
      </c>
      <c r="CA210" s="31">
        <f t="shared" si="103"/>
      </c>
    </row>
    <row r="211" spans="78:79" ht="12.75">
      <c r="BZ211" s="31">
        <f t="shared" si="102"/>
        <v>0</v>
      </c>
      <c r="CA211" s="31">
        <f t="shared" si="103"/>
      </c>
    </row>
    <row r="220" ht="13.5" thickBot="1"/>
    <row r="221" spans="1:12" ht="13.5" thickBot="1">
      <c r="A221" s="62">
        <f>$A$1</f>
        <v>40152</v>
      </c>
      <c r="B221" s="63"/>
      <c r="C221" s="69" t="s">
        <v>12</v>
      </c>
      <c r="D221" s="70"/>
      <c r="E221" s="70"/>
      <c r="F221" s="71"/>
      <c r="G221" s="75" t="s">
        <v>4</v>
      </c>
      <c r="H221" s="79"/>
      <c r="I221" s="80"/>
      <c r="J221" s="78" t="s">
        <v>92</v>
      </c>
      <c r="K221" s="20"/>
      <c r="L221" s="25"/>
    </row>
    <row r="222" spans="1:12" ht="13.5" thickBot="1">
      <c r="A222" s="72" t="s">
        <v>56</v>
      </c>
      <c r="B222" s="73"/>
      <c r="C222" s="1" t="s">
        <v>1</v>
      </c>
      <c r="D222" s="1" t="s">
        <v>37</v>
      </c>
      <c r="E222" s="1" t="s">
        <v>38</v>
      </c>
      <c r="F222" s="17" t="s">
        <v>42</v>
      </c>
      <c r="G222" s="17" t="s">
        <v>43</v>
      </c>
      <c r="H222" s="30" t="s">
        <v>44</v>
      </c>
      <c r="I222" s="67" t="s">
        <v>51</v>
      </c>
      <c r="J222" s="68"/>
      <c r="K222" s="23" t="s">
        <v>45</v>
      </c>
      <c r="L222" s="25"/>
    </row>
    <row r="223" spans="1:79" ht="13.5" thickBot="1">
      <c r="A223" s="58">
        <v>5</v>
      </c>
      <c r="B223" s="19" t="str">
        <f aca="true" t="shared" si="104" ref="B223:B230">IF(A223="","",VLOOKUP(A223,nomi,2))</f>
        <v>man-rob</v>
      </c>
      <c r="C223" s="13"/>
      <c r="D223" s="12"/>
      <c r="E223" s="12"/>
      <c r="F223" s="10"/>
      <c r="G223" s="19">
        <f>IF(A223="","",IF(F223="",COUNT(J$223:J$230)-1,2*(COUNT(J$223:J$230)-K223)-COUNTIF(K$223:K$230,K223)+1))</f>
        <v>2</v>
      </c>
      <c r="H223" s="19">
        <f>IF(J223="","",2*(COUNT(J$223:J$230)-1)-G223)</f>
        <v>2</v>
      </c>
      <c r="I223" s="19" t="str">
        <f aca="true" t="shared" si="105" ref="I223:I229">IF(J223="","",VLOOKUP(J223,nomi,2))</f>
        <v>iso-let</v>
      </c>
      <c r="J223" s="58">
        <v>4</v>
      </c>
      <c r="K223" s="24">
        <f>IF(F223="","",RANK(F223,F$223:F$230))</f>
      </c>
      <c r="L223" s="25"/>
      <c r="BZ223" s="31">
        <f>A223</f>
        <v>5</v>
      </c>
      <c r="CA223" s="31">
        <f>G223</f>
        <v>2</v>
      </c>
    </row>
    <row r="224" spans="1:79" ht="13.5" thickBot="1">
      <c r="A224" s="58">
        <v>6</v>
      </c>
      <c r="B224" s="19" t="str">
        <f t="shared" si="104"/>
        <v>ren-san</v>
      </c>
      <c r="C224" s="13"/>
      <c r="D224" s="12"/>
      <c r="E224" s="12"/>
      <c r="F224" s="10"/>
      <c r="G224" s="19">
        <f aca="true" t="shared" si="106" ref="G224:G230">IF(A224="","",IF(F224="",COUNT(J$223:J$230)-1,2*(COUNT(J$223:J$230)-K224)-COUNTIF(K$223:K$230,K224)+1))</f>
        <v>2</v>
      </c>
      <c r="H224" s="19">
        <f aca="true" t="shared" si="107" ref="H224:H230">IF(J224="","",2*(COUNT(J$223:J$230)-1)-G224)</f>
        <v>2</v>
      </c>
      <c r="I224" s="19" t="str">
        <f t="shared" si="105"/>
        <v>lil-gia</v>
      </c>
      <c r="J224" s="58">
        <v>3</v>
      </c>
      <c r="K224" s="24">
        <f aca="true" t="shared" si="108" ref="K224:K230">IF(F224="","",RANK(F224,F$223:F$230))</f>
      </c>
      <c r="L224" s="25"/>
      <c r="BZ224" s="31">
        <f aca="true" t="shared" si="109" ref="BZ224:BZ230">A224</f>
        <v>6</v>
      </c>
      <c r="CA224" s="31">
        <f aca="true" t="shared" si="110" ref="CA224:CA230">G224</f>
        <v>2</v>
      </c>
    </row>
    <row r="225" spans="1:79" ht="13.5" thickBot="1">
      <c r="A225" s="58">
        <v>2</v>
      </c>
      <c r="B225" s="19" t="str">
        <f t="shared" si="104"/>
        <v>ant-din</v>
      </c>
      <c r="C225" s="13"/>
      <c r="D225" s="12"/>
      <c r="E225" s="12"/>
      <c r="F225" s="10"/>
      <c r="G225" s="19">
        <f t="shared" si="106"/>
        <v>2</v>
      </c>
      <c r="H225" s="19">
        <f t="shared" si="107"/>
        <v>2</v>
      </c>
      <c r="I225" s="19" t="str">
        <f t="shared" si="105"/>
        <v>ces-gae</v>
      </c>
      <c r="J225" s="58">
        <v>1</v>
      </c>
      <c r="K225" s="24">
        <f t="shared" si="108"/>
      </c>
      <c r="L225" s="25"/>
      <c r="BZ225" s="31">
        <f t="shared" si="109"/>
        <v>2</v>
      </c>
      <c r="CA225" s="31">
        <f t="shared" si="110"/>
        <v>2</v>
      </c>
    </row>
    <row r="226" spans="1:79" ht="13.5" thickBot="1">
      <c r="A226" s="58"/>
      <c r="B226" s="19">
        <f t="shared" si="104"/>
      </c>
      <c r="C226" s="13"/>
      <c r="D226" s="12"/>
      <c r="E226" s="12"/>
      <c r="F226" s="10"/>
      <c r="G226" s="19">
        <f t="shared" si="106"/>
      </c>
      <c r="H226" s="19">
        <f t="shared" si="107"/>
      </c>
      <c r="I226" s="19">
        <f t="shared" si="105"/>
      </c>
      <c r="J226" s="58"/>
      <c r="K226" s="24">
        <f t="shared" si="108"/>
      </c>
      <c r="L226" s="25"/>
      <c r="BZ226" s="31">
        <f t="shared" si="109"/>
        <v>0</v>
      </c>
      <c r="CA226" s="31">
        <f t="shared" si="110"/>
      </c>
    </row>
    <row r="227" spans="1:79" ht="13.5" thickBot="1">
      <c r="A227" s="12"/>
      <c r="B227" s="19">
        <f t="shared" si="104"/>
      </c>
      <c r="C227" s="13"/>
      <c r="D227" s="12"/>
      <c r="E227" s="12"/>
      <c r="F227" s="10"/>
      <c r="G227" s="19">
        <f t="shared" si="106"/>
      </c>
      <c r="H227" s="19">
        <f t="shared" si="107"/>
      </c>
      <c r="I227" s="19">
        <f t="shared" si="105"/>
      </c>
      <c r="J227" s="12"/>
      <c r="K227" s="24">
        <f t="shared" si="108"/>
      </c>
      <c r="L227" s="25"/>
      <c r="BZ227" s="31">
        <f t="shared" si="109"/>
        <v>0</v>
      </c>
      <c r="CA227" s="31">
        <f t="shared" si="110"/>
      </c>
    </row>
    <row r="228" spans="1:79" ht="13.5" thickBot="1">
      <c r="A228" s="12"/>
      <c r="B228" s="19">
        <f t="shared" si="104"/>
      </c>
      <c r="C228" s="13"/>
      <c r="D228" s="12"/>
      <c r="E228" s="12"/>
      <c r="F228" s="10"/>
      <c r="G228" s="19">
        <f t="shared" si="106"/>
      </c>
      <c r="H228" s="19">
        <f t="shared" si="107"/>
      </c>
      <c r="I228" s="19">
        <f t="shared" si="105"/>
      </c>
      <c r="J228" s="12"/>
      <c r="K228" s="24">
        <f t="shared" si="108"/>
      </c>
      <c r="L228" s="25"/>
      <c r="BZ228" s="31">
        <f t="shared" si="109"/>
        <v>0</v>
      </c>
      <c r="CA228" s="31">
        <f t="shared" si="110"/>
      </c>
    </row>
    <row r="229" spans="1:79" ht="13.5" thickBot="1">
      <c r="A229" s="12"/>
      <c r="B229" s="19">
        <f t="shared" si="104"/>
      </c>
      <c r="C229" s="13"/>
      <c r="D229" s="12"/>
      <c r="E229" s="12"/>
      <c r="F229" s="10"/>
      <c r="G229" s="19">
        <f t="shared" si="106"/>
      </c>
      <c r="H229" s="19">
        <f t="shared" si="107"/>
      </c>
      <c r="I229" s="19">
        <f t="shared" si="105"/>
      </c>
      <c r="J229" s="12"/>
      <c r="K229" s="24">
        <f t="shared" si="108"/>
      </c>
      <c r="BZ229" s="31">
        <f t="shared" si="109"/>
        <v>0</v>
      </c>
      <c r="CA229" s="31">
        <f t="shared" si="110"/>
      </c>
    </row>
    <row r="230" spans="1:79" ht="13.5" thickBot="1">
      <c r="A230" s="12"/>
      <c r="B230" s="19">
        <f t="shared" si="104"/>
      </c>
      <c r="C230" s="13"/>
      <c r="D230" s="12"/>
      <c r="E230" s="12"/>
      <c r="F230" s="10"/>
      <c r="G230" s="19">
        <f t="shared" si="106"/>
      </c>
      <c r="H230" s="19">
        <f t="shared" si="107"/>
      </c>
      <c r="I230" s="19">
        <f>IF(J230="","",VLOOKUP(J230,nomi,2))</f>
      </c>
      <c r="J230" s="12"/>
      <c r="K230" s="24">
        <f t="shared" si="108"/>
      </c>
      <c r="BZ230" s="31">
        <f t="shared" si="109"/>
        <v>0</v>
      </c>
      <c r="CA230" s="31">
        <f t="shared" si="110"/>
      </c>
    </row>
    <row r="231" spans="6:79" ht="12.75">
      <c r="F231" s="14"/>
      <c r="BZ231" s="31">
        <f aca="true" t="shared" si="111" ref="BZ231:BZ238">J223</f>
        <v>4</v>
      </c>
      <c r="CA231" s="31">
        <f aca="true" t="shared" si="112" ref="CA231:CA238">H223</f>
        <v>2</v>
      </c>
    </row>
    <row r="232" spans="78:79" ht="12.75">
      <c r="BZ232" s="31">
        <f t="shared" si="111"/>
        <v>3</v>
      </c>
      <c r="CA232" s="31">
        <f t="shared" si="112"/>
        <v>2</v>
      </c>
    </row>
    <row r="233" spans="78:79" ht="12.75">
      <c r="BZ233" s="31">
        <f t="shared" si="111"/>
        <v>1</v>
      </c>
      <c r="CA233" s="31">
        <f t="shared" si="112"/>
        <v>2</v>
      </c>
    </row>
    <row r="234" spans="78:79" ht="12.75">
      <c r="BZ234" s="31">
        <f t="shared" si="111"/>
        <v>0</v>
      </c>
      <c r="CA234" s="31">
        <f t="shared" si="112"/>
      </c>
    </row>
    <row r="235" spans="78:79" ht="12.75">
      <c r="BZ235" s="31">
        <f t="shared" si="111"/>
        <v>0</v>
      </c>
      <c r="CA235" s="31">
        <f t="shared" si="112"/>
      </c>
    </row>
    <row r="236" spans="78:79" ht="12.75">
      <c r="BZ236" s="31">
        <f t="shared" si="111"/>
        <v>0</v>
      </c>
      <c r="CA236" s="31">
        <f t="shared" si="112"/>
      </c>
    </row>
    <row r="237" spans="78:79" ht="12.75">
      <c r="BZ237" s="31">
        <f t="shared" si="111"/>
        <v>0</v>
      </c>
      <c r="CA237" s="31">
        <f t="shared" si="112"/>
      </c>
    </row>
    <row r="238" spans="78:79" ht="12.75">
      <c r="BZ238" s="31">
        <f t="shared" si="111"/>
        <v>0</v>
      </c>
      <c r="CA238" s="31">
        <f t="shared" si="112"/>
      </c>
    </row>
    <row r="248" ht="13.5" thickBot="1"/>
    <row r="249" spans="1:11" ht="13.5" thickBot="1">
      <c r="A249" s="62">
        <f>$A$1</f>
        <v>40152</v>
      </c>
      <c r="B249" s="63"/>
      <c r="C249" s="69" t="s">
        <v>13</v>
      </c>
      <c r="D249" s="70"/>
      <c r="E249" s="70"/>
      <c r="F249" s="71"/>
      <c r="G249" s="75" t="s">
        <v>4</v>
      </c>
      <c r="H249" s="79"/>
      <c r="I249" s="80"/>
      <c r="J249" s="78" t="s">
        <v>93</v>
      </c>
      <c r="K249" s="20"/>
    </row>
    <row r="250" spans="1:11" ht="13.5" thickBot="1">
      <c r="A250" s="67" t="s">
        <v>33</v>
      </c>
      <c r="B250" s="68"/>
      <c r="C250" s="1" t="s">
        <v>1</v>
      </c>
      <c r="D250" s="1" t="s">
        <v>37</v>
      </c>
      <c r="E250" s="1" t="s">
        <v>38</v>
      </c>
      <c r="F250" s="17" t="s">
        <v>42</v>
      </c>
      <c r="G250" s="17" t="s">
        <v>43</v>
      </c>
      <c r="H250" s="30" t="s">
        <v>44</v>
      </c>
      <c r="I250" s="67" t="s">
        <v>51</v>
      </c>
      <c r="J250" s="68"/>
      <c r="K250" s="23" t="s">
        <v>45</v>
      </c>
    </row>
    <row r="251" spans="1:79" ht="13.5" thickBot="1">
      <c r="A251" s="58">
        <v>5</v>
      </c>
      <c r="B251" s="19" t="str">
        <f aca="true" t="shared" si="113" ref="B251:B258">IF(A251="","",VLOOKUP(A251,nomi,2))</f>
        <v>man-rob</v>
      </c>
      <c r="C251" s="13"/>
      <c r="D251" s="12"/>
      <c r="E251" s="12"/>
      <c r="F251" s="10"/>
      <c r="G251" s="19">
        <f>IF(A251="","",IF(F251="",COUNT(J$251:J$258)-1,2*(COUNT(J$251:J$258)-K251)-COUNTIF(K$251:K$258,K251)+1))</f>
        <v>2</v>
      </c>
      <c r="H251" s="19">
        <f>IF(J251="","",2*(COUNT(J$251:J$258)-1)-G251)</f>
        <v>2</v>
      </c>
      <c r="I251" s="19" t="str">
        <f aca="true" t="shared" si="114" ref="I251:I257">IF(J251="","",VLOOKUP(J251,nomi,2))</f>
        <v>iso-let</v>
      </c>
      <c r="J251" s="58">
        <v>4</v>
      </c>
      <c r="K251" s="24">
        <f>IF(F251="","",RANK(F251,F$251:F$258))</f>
      </c>
      <c r="BZ251" s="31">
        <f>A251</f>
        <v>5</v>
      </c>
      <c r="CA251" s="31">
        <f>G251</f>
        <v>2</v>
      </c>
    </row>
    <row r="252" spans="1:79" ht="13.5" thickBot="1">
      <c r="A252" s="58">
        <v>6</v>
      </c>
      <c r="B252" s="19" t="str">
        <f t="shared" si="113"/>
        <v>ren-san</v>
      </c>
      <c r="C252" s="13"/>
      <c r="D252" s="12"/>
      <c r="E252" s="12"/>
      <c r="F252" s="10"/>
      <c r="G252" s="19">
        <f aca="true" t="shared" si="115" ref="G252:G258">IF(A252="","",IF(F252="",COUNT(J$251:J$258)-1,2*(COUNT(J$251:J$258)-K252)-COUNTIF(K$251:K$258,K252)+1))</f>
        <v>2</v>
      </c>
      <c r="H252" s="19">
        <f aca="true" t="shared" si="116" ref="H252:H258">IF(J252="","",2*(COUNT(J$251:J$258)-1)-G252)</f>
        <v>2</v>
      </c>
      <c r="I252" s="19" t="str">
        <f t="shared" si="114"/>
        <v>lil-gia</v>
      </c>
      <c r="J252" s="58">
        <v>3</v>
      </c>
      <c r="K252" s="24">
        <f aca="true" t="shared" si="117" ref="K252:K258">IF(F252="","",RANK(F252,F$251:F$258))</f>
      </c>
      <c r="BZ252" s="31">
        <f aca="true" t="shared" si="118" ref="BZ252:BZ258">A252</f>
        <v>6</v>
      </c>
      <c r="CA252" s="31">
        <f aca="true" t="shared" si="119" ref="CA252:CA258">G252</f>
        <v>2</v>
      </c>
    </row>
    <row r="253" spans="1:79" ht="13.5" thickBot="1">
      <c r="A253" s="58">
        <v>2</v>
      </c>
      <c r="B253" s="19" t="str">
        <f t="shared" si="113"/>
        <v>ant-din</v>
      </c>
      <c r="C253" s="13"/>
      <c r="D253" s="12"/>
      <c r="E253" s="12"/>
      <c r="F253" s="10"/>
      <c r="G253" s="19">
        <f t="shared" si="115"/>
        <v>2</v>
      </c>
      <c r="H253" s="19">
        <f t="shared" si="116"/>
        <v>2</v>
      </c>
      <c r="I253" s="19" t="str">
        <f t="shared" si="114"/>
        <v>ces-gae</v>
      </c>
      <c r="J253" s="58">
        <v>1</v>
      </c>
      <c r="K253" s="24">
        <f t="shared" si="117"/>
      </c>
      <c r="BZ253" s="31">
        <f t="shared" si="118"/>
        <v>2</v>
      </c>
      <c r="CA253" s="31">
        <f t="shared" si="119"/>
        <v>2</v>
      </c>
    </row>
    <row r="254" spans="1:79" ht="13.5" thickBot="1">
      <c r="A254" s="58"/>
      <c r="B254" s="19">
        <f t="shared" si="113"/>
      </c>
      <c r="C254" s="13"/>
      <c r="D254" s="12"/>
      <c r="E254" s="12"/>
      <c r="F254" s="10"/>
      <c r="G254" s="19">
        <f t="shared" si="115"/>
      </c>
      <c r="H254" s="19">
        <f t="shared" si="116"/>
      </c>
      <c r="I254" s="19">
        <f t="shared" si="114"/>
      </c>
      <c r="J254" s="58"/>
      <c r="K254" s="24">
        <f t="shared" si="117"/>
      </c>
      <c r="BZ254" s="31">
        <f t="shared" si="118"/>
        <v>0</v>
      </c>
      <c r="CA254" s="31">
        <f t="shared" si="119"/>
      </c>
    </row>
    <row r="255" spans="1:79" ht="13.5" thickBot="1">
      <c r="A255" s="12"/>
      <c r="B255" s="19">
        <f t="shared" si="113"/>
      </c>
      <c r="C255" s="13"/>
      <c r="D255" s="12"/>
      <c r="E255" s="12"/>
      <c r="F255" s="10"/>
      <c r="G255" s="19">
        <f t="shared" si="115"/>
      </c>
      <c r="H255" s="19">
        <f t="shared" si="116"/>
      </c>
      <c r="I255" s="19">
        <f t="shared" si="114"/>
      </c>
      <c r="J255" s="12"/>
      <c r="K255" s="24">
        <f t="shared" si="117"/>
      </c>
      <c r="BZ255" s="31">
        <f t="shared" si="118"/>
        <v>0</v>
      </c>
      <c r="CA255" s="31">
        <f t="shared" si="119"/>
      </c>
    </row>
    <row r="256" spans="1:79" ht="13.5" thickBot="1">
      <c r="A256" s="12"/>
      <c r="B256" s="19">
        <f t="shared" si="113"/>
      </c>
      <c r="C256" s="13"/>
      <c r="D256" s="12"/>
      <c r="E256" s="12"/>
      <c r="F256" s="10"/>
      <c r="G256" s="19">
        <f t="shared" si="115"/>
      </c>
      <c r="H256" s="19">
        <f t="shared" si="116"/>
      </c>
      <c r="I256" s="19">
        <f t="shared" si="114"/>
      </c>
      <c r="J256" s="12"/>
      <c r="K256" s="24">
        <f t="shared" si="117"/>
      </c>
      <c r="BZ256" s="31">
        <f t="shared" si="118"/>
        <v>0</v>
      </c>
      <c r="CA256" s="31">
        <f t="shared" si="119"/>
      </c>
    </row>
    <row r="257" spans="1:79" ht="13.5" thickBot="1">
      <c r="A257" s="12"/>
      <c r="B257" s="19">
        <f t="shared" si="113"/>
      </c>
      <c r="C257" s="13"/>
      <c r="D257" s="12"/>
      <c r="E257" s="12"/>
      <c r="F257" s="10"/>
      <c r="G257" s="19">
        <f t="shared" si="115"/>
      </c>
      <c r="H257" s="19">
        <f t="shared" si="116"/>
      </c>
      <c r="I257" s="19">
        <f t="shared" si="114"/>
      </c>
      <c r="J257" s="12"/>
      <c r="K257" s="24">
        <f t="shared" si="117"/>
      </c>
      <c r="BZ257" s="31">
        <f t="shared" si="118"/>
        <v>0</v>
      </c>
      <c r="CA257" s="31">
        <f t="shared" si="119"/>
      </c>
    </row>
    <row r="258" spans="1:79" ht="13.5" thickBot="1">
      <c r="A258" s="12"/>
      <c r="B258" s="19">
        <f t="shared" si="113"/>
      </c>
      <c r="C258" s="13"/>
      <c r="D258" s="12"/>
      <c r="E258" s="12"/>
      <c r="F258" s="10"/>
      <c r="G258" s="19">
        <f t="shared" si="115"/>
      </c>
      <c r="H258" s="19">
        <f t="shared" si="116"/>
      </c>
      <c r="I258" s="19">
        <f>IF(J258="","",VLOOKUP(J258,nomi,2))</f>
      </c>
      <c r="J258" s="12"/>
      <c r="K258" s="24">
        <f t="shared" si="117"/>
      </c>
      <c r="BZ258" s="31">
        <f t="shared" si="118"/>
        <v>0</v>
      </c>
      <c r="CA258" s="31">
        <f t="shared" si="119"/>
      </c>
    </row>
    <row r="259" spans="6:79" ht="12.75">
      <c r="F259" s="14"/>
      <c r="BZ259" s="31">
        <f aca="true" t="shared" si="120" ref="BZ259:BZ266">J251</f>
        <v>4</v>
      </c>
      <c r="CA259" s="31">
        <f aca="true" t="shared" si="121" ref="CA259:CA266">H251</f>
        <v>2</v>
      </c>
    </row>
    <row r="260" spans="78:79" ht="12.75">
      <c r="BZ260" s="31">
        <f t="shared" si="120"/>
        <v>3</v>
      </c>
      <c r="CA260" s="31">
        <f t="shared" si="121"/>
        <v>2</v>
      </c>
    </row>
    <row r="261" spans="78:79" ht="12.75">
      <c r="BZ261" s="31">
        <f t="shared" si="120"/>
        <v>1</v>
      </c>
      <c r="CA261" s="31">
        <f t="shared" si="121"/>
        <v>2</v>
      </c>
    </row>
    <row r="262" spans="78:79" ht="12.75">
      <c r="BZ262" s="31">
        <f t="shared" si="120"/>
        <v>0</v>
      </c>
      <c r="CA262" s="31">
        <f t="shared" si="121"/>
      </c>
    </row>
    <row r="263" spans="78:79" ht="12.75">
      <c r="BZ263" s="31">
        <f t="shared" si="120"/>
        <v>0</v>
      </c>
      <c r="CA263" s="31">
        <f t="shared" si="121"/>
      </c>
    </row>
    <row r="264" spans="78:79" ht="12.75">
      <c r="BZ264" s="31">
        <f t="shared" si="120"/>
        <v>0</v>
      </c>
      <c r="CA264" s="31">
        <f t="shared" si="121"/>
      </c>
    </row>
    <row r="265" spans="78:79" ht="12.75">
      <c r="BZ265" s="31">
        <f t="shared" si="120"/>
        <v>0</v>
      </c>
      <c r="CA265" s="31">
        <f t="shared" si="121"/>
      </c>
    </row>
    <row r="266" spans="78:79" ht="12.75">
      <c r="BZ266" s="31">
        <f t="shared" si="120"/>
        <v>0</v>
      </c>
      <c r="CA266" s="31">
        <f t="shared" si="121"/>
      </c>
    </row>
    <row r="275" ht="13.5" thickBot="1"/>
    <row r="276" spans="1:11" ht="13.5" thickBot="1">
      <c r="A276" s="62">
        <f>$A$1</f>
        <v>40152</v>
      </c>
      <c r="B276" s="63"/>
      <c r="C276" s="69" t="s">
        <v>14</v>
      </c>
      <c r="D276" s="70"/>
      <c r="E276" s="70"/>
      <c r="F276" s="71"/>
      <c r="G276" s="75" t="s">
        <v>4</v>
      </c>
      <c r="H276" s="79"/>
      <c r="I276" s="80"/>
      <c r="J276" s="78" t="s">
        <v>94</v>
      </c>
      <c r="K276" s="20"/>
    </row>
    <row r="277" spans="1:11" ht="13.5" thickBot="1">
      <c r="A277" s="72" t="s">
        <v>56</v>
      </c>
      <c r="B277" s="73"/>
      <c r="C277" s="1" t="s">
        <v>1</v>
      </c>
      <c r="D277" s="1" t="s">
        <v>37</v>
      </c>
      <c r="E277" s="1" t="s">
        <v>38</v>
      </c>
      <c r="F277" s="17" t="s">
        <v>42</v>
      </c>
      <c r="G277" s="17" t="s">
        <v>43</v>
      </c>
      <c r="H277" s="30" t="s">
        <v>44</v>
      </c>
      <c r="I277" s="60" t="s">
        <v>0</v>
      </c>
      <c r="J277" s="61"/>
      <c r="K277" s="23" t="s">
        <v>45</v>
      </c>
    </row>
    <row r="278" spans="1:79" ht="13.5" thickBot="1">
      <c r="A278" s="58">
        <v>5</v>
      </c>
      <c r="B278" s="19" t="str">
        <f aca="true" t="shared" si="122" ref="B278:B285">IF(A278="","",VLOOKUP(A278,nomi,2))</f>
        <v>man-rob</v>
      </c>
      <c r="C278" s="13"/>
      <c r="D278" s="12"/>
      <c r="E278" s="12"/>
      <c r="F278" s="10"/>
      <c r="G278" s="19">
        <f>IF(A278="","",IF(F278="",COUNT(J$278:J$285)-1,2*(COUNT(J$278:J$285)-K278)-COUNTIF(K$278:K$285,K278)+1))</f>
        <v>2</v>
      </c>
      <c r="H278" s="19">
        <f>IF(J278="","",2*(COUNT(J$278:J$285)-1)-G278)</f>
        <v>2</v>
      </c>
      <c r="I278" s="19" t="str">
        <f aca="true" t="shared" si="123" ref="I278:I284">IF(J278="","",VLOOKUP(J278,nomi,2))</f>
        <v>iso-let</v>
      </c>
      <c r="J278" s="58">
        <v>4</v>
      </c>
      <c r="K278" s="24">
        <f>IF(F278="","",RANK(F278,F$278:F$285))</f>
      </c>
      <c r="BZ278" s="31">
        <f>A278</f>
        <v>5</v>
      </c>
      <c r="CA278" s="31">
        <f>G278</f>
        <v>2</v>
      </c>
    </row>
    <row r="279" spans="1:79" ht="13.5" thickBot="1">
      <c r="A279" s="58">
        <v>6</v>
      </c>
      <c r="B279" s="19" t="str">
        <f t="shared" si="122"/>
        <v>ren-san</v>
      </c>
      <c r="C279" s="13"/>
      <c r="D279" s="12"/>
      <c r="E279" s="12"/>
      <c r="F279" s="10"/>
      <c r="G279" s="19">
        <f aca="true" t="shared" si="124" ref="G279:G285">IF(A279="","",IF(F279="",COUNT(J$278:J$285)-1,2*(COUNT(J$278:J$285)-K279)-COUNTIF(K$278:K$285,K279)+1))</f>
        <v>2</v>
      </c>
      <c r="H279" s="19">
        <f aca="true" t="shared" si="125" ref="H279:H285">IF(J279="","",2*(COUNT(J$278:J$285)-1)-G279)</f>
        <v>2</v>
      </c>
      <c r="I279" s="19" t="str">
        <f t="shared" si="123"/>
        <v>lil-gia</v>
      </c>
      <c r="J279" s="58">
        <v>3</v>
      </c>
      <c r="K279" s="24">
        <f aca="true" t="shared" si="126" ref="K279:K286">IF(F279="","",RANK(F279,F$278:F$285))</f>
      </c>
      <c r="BZ279" s="31">
        <f aca="true" t="shared" si="127" ref="BZ279:BZ285">A279</f>
        <v>6</v>
      </c>
      <c r="CA279" s="31">
        <f aca="true" t="shared" si="128" ref="CA279:CA285">G279</f>
        <v>2</v>
      </c>
    </row>
    <row r="280" spans="1:79" ht="13.5" thickBot="1">
      <c r="A280" s="58">
        <v>2</v>
      </c>
      <c r="B280" s="19" t="str">
        <f t="shared" si="122"/>
        <v>ant-din</v>
      </c>
      <c r="C280" s="13"/>
      <c r="D280" s="12"/>
      <c r="E280" s="12"/>
      <c r="F280" s="10"/>
      <c r="G280" s="19">
        <f t="shared" si="124"/>
        <v>2</v>
      </c>
      <c r="H280" s="19">
        <f t="shared" si="125"/>
        <v>2</v>
      </c>
      <c r="I280" s="19" t="str">
        <f t="shared" si="123"/>
        <v>ces-gae</v>
      </c>
      <c r="J280" s="58">
        <v>1</v>
      </c>
      <c r="K280" s="24">
        <f t="shared" si="126"/>
      </c>
      <c r="BZ280" s="31">
        <f t="shared" si="127"/>
        <v>2</v>
      </c>
      <c r="CA280" s="31">
        <f t="shared" si="128"/>
        <v>2</v>
      </c>
    </row>
    <row r="281" spans="1:79" ht="13.5" thickBot="1">
      <c r="A281" s="58"/>
      <c r="B281" s="19">
        <f t="shared" si="122"/>
      </c>
      <c r="C281" s="13"/>
      <c r="D281" s="12"/>
      <c r="E281" s="12"/>
      <c r="F281" s="10"/>
      <c r="G281" s="19">
        <f t="shared" si="124"/>
      </c>
      <c r="H281" s="19">
        <f t="shared" si="125"/>
      </c>
      <c r="I281" s="19">
        <f t="shared" si="123"/>
      </c>
      <c r="J281" s="58"/>
      <c r="K281" s="24">
        <f t="shared" si="126"/>
      </c>
      <c r="BZ281" s="31">
        <f t="shared" si="127"/>
        <v>0</v>
      </c>
      <c r="CA281" s="31">
        <f t="shared" si="128"/>
      </c>
    </row>
    <row r="282" spans="1:79" ht="13.5" thickBot="1">
      <c r="A282" s="12"/>
      <c r="B282" s="19">
        <f t="shared" si="122"/>
      </c>
      <c r="C282" s="13"/>
      <c r="D282" s="12"/>
      <c r="E282" s="12"/>
      <c r="F282" s="10"/>
      <c r="G282" s="19">
        <f t="shared" si="124"/>
      </c>
      <c r="H282" s="19">
        <f t="shared" si="125"/>
      </c>
      <c r="I282" s="19">
        <f t="shared" si="123"/>
      </c>
      <c r="J282" s="12"/>
      <c r="K282" s="24">
        <f t="shared" si="126"/>
      </c>
      <c r="BZ282" s="31">
        <f t="shared" si="127"/>
        <v>0</v>
      </c>
      <c r="CA282" s="31">
        <f t="shared" si="128"/>
      </c>
    </row>
    <row r="283" spans="1:79" ht="13.5" thickBot="1">
      <c r="A283" s="12"/>
      <c r="B283" s="19">
        <f t="shared" si="122"/>
      </c>
      <c r="C283" s="13"/>
      <c r="D283" s="12"/>
      <c r="E283" s="12"/>
      <c r="F283" s="10"/>
      <c r="G283" s="19">
        <f t="shared" si="124"/>
      </c>
      <c r="H283" s="19">
        <f t="shared" si="125"/>
      </c>
      <c r="I283" s="19">
        <f t="shared" si="123"/>
      </c>
      <c r="J283" s="12"/>
      <c r="K283" s="24">
        <f t="shared" si="126"/>
      </c>
      <c r="BZ283" s="31">
        <f t="shared" si="127"/>
        <v>0</v>
      </c>
      <c r="CA283" s="31">
        <f t="shared" si="128"/>
      </c>
    </row>
    <row r="284" spans="1:79" ht="13.5" thickBot="1">
      <c r="A284" s="12"/>
      <c r="B284" s="19">
        <f t="shared" si="122"/>
      </c>
      <c r="C284" s="13"/>
      <c r="D284" s="12"/>
      <c r="E284" s="12"/>
      <c r="F284" s="10"/>
      <c r="G284" s="19">
        <f t="shared" si="124"/>
      </c>
      <c r="H284" s="19">
        <f t="shared" si="125"/>
      </c>
      <c r="I284" s="19">
        <f t="shared" si="123"/>
      </c>
      <c r="J284" s="12"/>
      <c r="K284" s="24">
        <f t="shared" si="126"/>
      </c>
      <c r="BZ284" s="31">
        <f t="shared" si="127"/>
        <v>0</v>
      </c>
      <c r="CA284" s="31">
        <f t="shared" si="128"/>
      </c>
    </row>
    <row r="285" spans="1:79" ht="13.5" thickBot="1">
      <c r="A285" s="12"/>
      <c r="B285" s="19">
        <f t="shared" si="122"/>
      </c>
      <c r="C285" s="13"/>
      <c r="D285" s="12"/>
      <c r="E285" s="12"/>
      <c r="F285" s="10"/>
      <c r="G285" s="19">
        <f t="shared" si="124"/>
      </c>
      <c r="H285" s="19">
        <f t="shared" si="125"/>
      </c>
      <c r="I285" s="19">
        <f>IF(J285="","",VLOOKUP(J285,nomi,2))</f>
      </c>
      <c r="J285" s="12"/>
      <c r="K285" s="24">
        <f t="shared" si="126"/>
      </c>
      <c r="BZ285" s="31">
        <f t="shared" si="127"/>
        <v>0</v>
      </c>
      <c r="CA285" s="31">
        <f t="shared" si="128"/>
      </c>
    </row>
    <row r="286" spans="6:79" ht="12.75">
      <c r="F286" s="14"/>
      <c r="K286" s="49">
        <f t="shared" si="126"/>
      </c>
      <c r="BZ286" s="31">
        <f aca="true" t="shared" si="129" ref="BZ286:BZ293">J278</f>
        <v>4</v>
      </c>
      <c r="CA286" s="31">
        <f aca="true" t="shared" si="130" ref="CA286:CA293">H278</f>
        <v>2</v>
      </c>
    </row>
    <row r="287" spans="78:79" ht="12.75">
      <c r="BZ287" s="31">
        <f t="shared" si="129"/>
        <v>3</v>
      </c>
      <c r="CA287" s="31">
        <f t="shared" si="130"/>
        <v>2</v>
      </c>
    </row>
    <row r="288" spans="78:79" ht="12.75">
      <c r="BZ288" s="31">
        <f t="shared" si="129"/>
        <v>1</v>
      </c>
      <c r="CA288" s="31">
        <f t="shared" si="130"/>
        <v>2</v>
      </c>
    </row>
    <row r="289" spans="78:79" ht="12.75">
      <c r="BZ289" s="31">
        <f t="shared" si="129"/>
        <v>0</v>
      </c>
      <c r="CA289" s="31">
        <f t="shared" si="130"/>
      </c>
    </row>
    <row r="290" spans="78:79" ht="12.75">
      <c r="BZ290" s="31">
        <f t="shared" si="129"/>
        <v>0</v>
      </c>
      <c r="CA290" s="31">
        <f t="shared" si="130"/>
      </c>
    </row>
    <row r="291" spans="78:79" ht="12.75">
      <c r="BZ291" s="31">
        <f t="shared" si="129"/>
        <v>0</v>
      </c>
      <c r="CA291" s="31">
        <f t="shared" si="130"/>
      </c>
    </row>
    <row r="292" spans="78:79" ht="12.75">
      <c r="BZ292" s="31">
        <f t="shared" si="129"/>
        <v>0</v>
      </c>
      <c r="CA292" s="31">
        <f t="shared" si="130"/>
      </c>
    </row>
    <row r="293" spans="78:79" ht="12.75">
      <c r="BZ293" s="31">
        <f t="shared" si="129"/>
        <v>0</v>
      </c>
      <c r="CA293" s="31">
        <f t="shared" si="130"/>
      </c>
    </row>
    <row r="303" ht="13.5" thickBot="1"/>
    <row r="304" spans="1:11" ht="13.5" thickBot="1">
      <c r="A304" s="62">
        <f>$A$1</f>
        <v>40152</v>
      </c>
      <c r="B304" s="63"/>
      <c r="C304" s="69" t="s">
        <v>15</v>
      </c>
      <c r="D304" s="70"/>
      <c r="E304" s="70"/>
      <c r="F304" s="71"/>
      <c r="G304" s="75" t="s">
        <v>4</v>
      </c>
      <c r="H304" s="79"/>
      <c r="I304" s="80"/>
      <c r="J304" s="78" t="s">
        <v>95</v>
      </c>
      <c r="K304" s="20"/>
    </row>
    <row r="305" spans="1:11" ht="13.5" thickBot="1">
      <c r="A305" s="67" t="s">
        <v>33</v>
      </c>
      <c r="B305" s="68"/>
      <c r="C305" s="1" t="s">
        <v>1</v>
      </c>
      <c r="D305" s="1" t="s">
        <v>37</v>
      </c>
      <c r="E305" s="1" t="s">
        <v>38</v>
      </c>
      <c r="F305" s="17" t="s">
        <v>42</v>
      </c>
      <c r="G305" s="17" t="s">
        <v>43</v>
      </c>
      <c r="H305" s="30" t="s">
        <v>44</v>
      </c>
      <c r="I305" s="60" t="s">
        <v>0</v>
      </c>
      <c r="J305" s="61"/>
      <c r="K305" s="23" t="s">
        <v>45</v>
      </c>
    </row>
    <row r="306" spans="1:79" ht="13.5" thickBot="1">
      <c r="A306" s="58">
        <v>5</v>
      </c>
      <c r="B306" s="19" t="str">
        <f aca="true" t="shared" si="131" ref="B306:B313">IF(A306="","",VLOOKUP(A306,nomi,2))</f>
        <v>man-rob</v>
      </c>
      <c r="C306" s="13"/>
      <c r="D306" s="12"/>
      <c r="E306" s="12"/>
      <c r="F306" s="10"/>
      <c r="G306" s="19">
        <f>IF(A306="","",IF(F306="",COUNT(J$306:J$313)-1,2*(COUNT(J$306:J$313)-K306)-COUNTIF(K$306:K$313,K306)+1))</f>
        <v>2</v>
      </c>
      <c r="H306" s="19">
        <f>IF(J306="","",2*(COUNT(J$306:J$313)-1)-G306)</f>
        <v>2</v>
      </c>
      <c r="I306" s="19" t="str">
        <f aca="true" t="shared" si="132" ref="I306:I312">IF(J306="","",VLOOKUP(J306,nomi,2))</f>
        <v>iso-let</v>
      </c>
      <c r="J306" s="58">
        <v>4</v>
      </c>
      <c r="K306" s="24">
        <f>IF(F306="","",RANK(F306,F$306:F$313))</f>
      </c>
      <c r="BZ306" s="31">
        <f>A306</f>
        <v>5</v>
      </c>
      <c r="CA306" s="31">
        <f>G306</f>
        <v>2</v>
      </c>
    </row>
    <row r="307" spans="1:79" ht="13.5" thickBot="1">
      <c r="A307" s="58">
        <v>6</v>
      </c>
      <c r="B307" s="19" t="str">
        <f t="shared" si="131"/>
        <v>ren-san</v>
      </c>
      <c r="C307" s="13"/>
      <c r="D307" s="12"/>
      <c r="E307" s="12"/>
      <c r="F307" s="10"/>
      <c r="G307" s="19">
        <f aca="true" t="shared" si="133" ref="G307:G313">IF(A307="","",IF(F307="",COUNT(J$306:J$313)-1,2*(COUNT(J$306:J$313)-K307)-COUNTIF(K$306:K$313,K307)+1))</f>
        <v>2</v>
      </c>
      <c r="H307" s="19">
        <f aca="true" t="shared" si="134" ref="H307:H313">IF(J307="","",2*(COUNT(J$306:J$313)-1)-G307)</f>
        <v>2</v>
      </c>
      <c r="I307" s="19" t="str">
        <f t="shared" si="132"/>
        <v>lil-gia</v>
      </c>
      <c r="J307" s="58">
        <v>3</v>
      </c>
      <c r="K307" s="24">
        <f aca="true" t="shared" si="135" ref="K307:K313">IF(F307="","",RANK(F307,F$306:F$313))</f>
      </c>
      <c r="BZ307" s="31">
        <f aca="true" t="shared" si="136" ref="BZ307:BZ313">A307</f>
        <v>6</v>
      </c>
      <c r="CA307" s="31">
        <f aca="true" t="shared" si="137" ref="CA307:CA313">G307</f>
        <v>2</v>
      </c>
    </row>
    <row r="308" spans="1:79" ht="13.5" thickBot="1">
      <c r="A308" s="58">
        <v>2</v>
      </c>
      <c r="B308" s="19" t="str">
        <f t="shared" si="131"/>
        <v>ant-din</v>
      </c>
      <c r="C308" s="13"/>
      <c r="D308" s="12"/>
      <c r="E308" s="12"/>
      <c r="F308" s="10"/>
      <c r="G308" s="19">
        <f t="shared" si="133"/>
        <v>2</v>
      </c>
      <c r="H308" s="19">
        <f t="shared" si="134"/>
        <v>2</v>
      </c>
      <c r="I308" s="19" t="str">
        <f t="shared" si="132"/>
        <v>ces-gae</v>
      </c>
      <c r="J308" s="58">
        <v>1</v>
      </c>
      <c r="K308" s="24">
        <f t="shared" si="135"/>
      </c>
      <c r="BZ308" s="31">
        <f t="shared" si="136"/>
        <v>2</v>
      </c>
      <c r="CA308" s="31">
        <f t="shared" si="137"/>
        <v>2</v>
      </c>
    </row>
    <row r="309" spans="1:79" ht="13.5" thickBot="1">
      <c r="A309" s="58"/>
      <c r="B309" s="19">
        <f t="shared" si="131"/>
      </c>
      <c r="C309" s="13"/>
      <c r="D309" s="12"/>
      <c r="E309" s="12"/>
      <c r="F309" s="10"/>
      <c r="G309" s="19">
        <f t="shared" si="133"/>
      </c>
      <c r="H309" s="19">
        <f t="shared" si="134"/>
      </c>
      <c r="I309" s="19">
        <f t="shared" si="132"/>
      </c>
      <c r="J309" s="58"/>
      <c r="K309" s="24">
        <f t="shared" si="135"/>
      </c>
      <c r="BZ309" s="31">
        <f t="shared" si="136"/>
        <v>0</v>
      </c>
      <c r="CA309" s="31">
        <f t="shared" si="137"/>
      </c>
    </row>
    <row r="310" spans="1:79" ht="13.5" thickBot="1">
      <c r="A310" s="12"/>
      <c r="B310" s="19">
        <f t="shared" si="131"/>
      </c>
      <c r="C310" s="13"/>
      <c r="D310" s="12"/>
      <c r="E310" s="12"/>
      <c r="F310" s="10"/>
      <c r="G310" s="19">
        <f t="shared" si="133"/>
      </c>
      <c r="H310" s="19">
        <f t="shared" si="134"/>
      </c>
      <c r="I310" s="19">
        <f t="shared" si="132"/>
      </c>
      <c r="J310" s="12"/>
      <c r="K310" s="24">
        <f t="shared" si="135"/>
      </c>
      <c r="BZ310" s="31">
        <f t="shared" si="136"/>
        <v>0</v>
      </c>
      <c r="CA310" s="31">
        <f t="shared" si="137"/>
      </c>
    </row>
    <row r="311" spans="1:79" ht="13.5" thickBot="1">
      <c r="A311" s="12"/>
      <c r="B311" s="19">
        <f t="shared" si="131"/>
      </c>
      <c r="C311" s="13"/>
      <c r="D311" s="12"/>
      <c r="E311" s="12"/>
      <c r="F311" s="10"/>
      <c r="G311" s="19">
        <f t="shared" si="133"/>
      </c>
      <c r="H311" s="19">
        <f t="shared" si="134"/>
      </c>
      <c r="I311" s="19">
        <f t="shared" si="132"/>
      </c>
      <c r="J311" s="12"/>
      <c r="K311" s="24">
        <f t="shared" si="135"/>
      </c>
      <c r="BZ311" s="31">
        <f t="shared" si="136"/>
        <v>0</v>
      </c>
      <c r="CA311" s="31">
        <f t="shared" si="137"/>
      </c>
    </row>
    <row r="312" spans="1:79" ht="13.5" thickBot="1">
      <c r="A312" s="12"/>
      <c r="B312" s="19">
        <f t="shared" si="131"/>
      </c>
      <c r="C312" s="13"/>
      <c r="D312" s="12"/>
      <c r="E312" s="12"/>
      <c r="F312" s="10"/>
      <c r="G312" s="19">
        <f t="shared" si="133"/>
      </c>
      <c r="H312" s="19">
        <f t="shared" si="134"/>
      </c>
      <c r="I312" s="19">
        <f t="shared" si="132"/>
      </c>
      <c r="J312" s="12"/>
      <c r="K312" s="24">
        <f t="shared" si="135"/>
      </c>
      <c r="BZ312" s="31">
        <f t="shared" si="136"/>
        <v>0</v>
      </c>
      <c r="CA312" s="31">
        <f t="shared" si="137"/>
      </c>
    </row>
    <row r="313" spans="1:79" ht="13.5" thickBot="1">
      <c r="A313" s="12"/>
      <c r="B313" s="19">
        <f t="shared" si="131"/>
      </c>
      <c r="C313" s="13"/>
      <c r="D313" s="12"/>
      <c r="E313" s="12"/>
      <c r="F313" s="10"/>
      <c r="G313" s="19">
        <f t="shared" si="133"/>
      </c>
      <c r="H313" s="19">
        <f t="shared" si="134"/>
      </c>
      <c r="I313" s="19">
        <f>IF(J313="","",VLOOKUP(J313,nomi,2))</f>
      </c>
      <c r="J313" s="12"/>
      <c r="K313" s="24">
        <f t="shared" si="135"/>
      </c>
      <c r="BZ313" s="31">
        <f t="shared" si="136"/>
        <v>0</v>
      </c>
      <c r="CA313" s="31">
        <f t="shared" si="137"/>
      </c>
    </row>
    <row r="314" spans="6:79" ht="12.75">
      <c r="F314" s="14"/>
      <c r="BZ314" s="31">
        <f aca="true" t="shared" si="138" ref="BZ314:BZ321">J306</f>
        <v>4</v>
      </c>
      <c r="CA314" s="31">
        <f aca="true" t="shared" si="139" ref="CA314:CA321">H306</f>
        <v>2</v>
      </c>
    </row>
    <row r="315" spans="78:79" ht="12.75">
      <c r="BZ315" s="31">
        <f t="shared" si="138"/>
        <v>3</v>
      </c>
      <c r="CA315" s="31">
        <f t="shared" si="139"/>
        <v>2</v>
      </c>
    </row>
    <row r="316" spans="78:79" ht="12.75">
      <c r="BZ316" s="31">
        <f t="shared" si="138"/>
        <v>1</v>
      </c>
      <c r="CA316" s="31">
        <f t="shared" si="139"/>
        <v>2</v>
      </c>
    </row>
    <row r="317" spans="78:79" ht="12.75">
      <c r="BZ317" s="31">
        <f t="shared" si="138"/>
        <v>0</v>
      </c>
      <c r="CA317" s="31">
        <f t="shared" si="139"/>
      </c>
    </row>
    <row r="318" spans="78:79" ht="12.75">
      <c r="BZ318" s="31">
        <f t="shared" si="138"/>
        <v>0</v>
      </c>
      <c r="CA318" s="31">
        <f t="shared" si="139"/>
      </c>
    </row>
    <row r="319" spans="78:79" ht="12.75">
      <c r="BZ319" s="31">
        <f t="shared" si="138"/>
        <v>0</v>
      </c>
      <c r="CA319" s="31">
        <f t="shared" si="139"/>
      </c>
    </row>
    <row r="320" spans="78:79" ht="12.75">
      <c r="BZ320" s="31">
        <f t="shared" si="138"/>
        <v>0</v>
      </c>
      <c r="CA320" s="31">
        <f t="shared" si="139"/>
      </c>
    </row>
    <row r="321" spans="78:79" ht="12.75">
      <c r="BZ321" s="31">
        <f t="shared" si="138"/>
        <v>0</v>
      </c>
      <c r="CA321" s="31">
        <f t="shared" si="139"/>
      </c>
    </row>
    <row r="330" ht="13.5" thickBot="1"/>
    <row r="331" spans="1:11" ht="13.5" thickBot="1">
      <c r="A331" s="62">
        <f>$A$1</f>
        <v>40152</v>
      </c>
      <c r="B331" s="63"/>
      <c r="C331" s="69" t="s">
        <v>16</v>
      </c>
      <c r="D331" s="70"/>
      <c r="E331" s="70"/>
      <c r="F331" s="71"/>
      <c r="G331" s="75" t="s">
        <v>4</v>
      </c>
      <c r="H331" s="79"/>
      <c r="I331" s="80"/>
      <c r="J331" s="78" t="s">
        <v>92</v>
      </c>
      <c r="K331" s="20"/>
    </row>
    <row r="332" spans="1:11" ht="13.5" thickBot="1">
      <c r="A332" s="67" t="s">
        <v>33</v>
      </c>
      <c r="B332" s="68"/>
      <c r="C332" s="1" t="s">
        <v>1</v>
      </c>
      <c r="D332" s="1" t="s">
        <v>37</v>
      </c>
      <c r="E332" s="1" t="s">
        <v>38</v>
      </c>
      <c r="F332" s="17" t="s">
        <v>42</v>
      </c>
      <c r="G332" s="17" t="s">
        <v>43</v>
      </c>
      <c r="H332" s="30" t="s">
        <v>44</v>
      </c>
      <c r="I332" s="67" t="s">
        <v>51</v>
      </c>
      <c r="J332" s="68"/>
      <c r="K332" s="23" t="s">
        <v>45</v>
      </c>
    </row>
    <row r="333" spans="1:79" ht="13.5" thickBot="1">
      <c r="A333" s="58">
        <v>5</v>
      </c>
      <c r="B333" s="19" t="str">
        <f aca="true" t="shared" si="140" ref="B333:B340">IF(A333="","",VLOOKUP(A333,nomi,2))</f>
        <v>man-rob</v>
      </c>
      <c r="C333" s="13"/>
      <c r="D333" s="12"/>
      <c r="E333" s="12"/>
      <c r="F333" s="10"/>
      <c r="G333" s="19">
        <f>IF(A333="","",IF(F333="",COUNT(J$333:J$340)-1,2*(COUNT(J$333:J$340)-K333)-COUNTIF(K$333:K$340,K333)+1))</f>
        <v>2</v>
      </c>
      <c r="H333" s="19">
        <f>IF(J333="","",2*(COUNT(J$333:J$340)-1)-G333)</f>
        <v>2</v>
      </c>
      <c r="I333" s="19" t="str">
        <f aca="true" t="shared" si="141" ref="I333:I339">IF(J333="","",VLOOKUP(J333,nomi,2))</f>
        <v>ant-din</v>
      </c>
      <c r="J333" s="58">
        <v>2</v>
      </c>
      <c r="K333" s="24">
        <f>IF(F333="","",RANK(F333,F$333:F$340))</f>
      </c>
      <c r="BZ333" s="31">
        <f>A333</f>
        <v>5</v>
      </c>
      <c r="CA333" s="31">
        <f>G333</f>
        <v>2</v>
      </c>
    </row>
    <row r="334" spans="1:79" ht="13.5" thickBot="1">
      <c r="A334" s="58">
        <v>1</v>
      </c>
      <c r="B334" s="19" t="str">
        <f t="shared" si="140"/>
        <v>ces-gae</v>
      </c>
      <c r="C334" s="13"/>
      <c r="D334" s="12"/>
      <c r="E334" s="12"/>
      <c r="F334" s="10"/>
      <c r="G334" s="19">
        <f aca="true" t="shared" si="142" ref="G334:G340">IF(A334="","",IF(F334="",COUNT(J$333:J$340)-1,2*(COUNT(J$333:J$340)-K334)-COUNTIF(K$333:K$340,K334)+1))</f>
        <v>2</v>
      </c>
      <c r="H334" s="19">
        <f aca="true" t="shared" si="143" ref="H334:H340">IF(J334="","",2*(COUNT(J$333:J$340)-1)-G334)</f>
        <v>2</v>
      </c>
      <c r="I334" s="19" t="str">
        <f t="shared" si="141"/>
        <v>lil-gia</v>
      </c>
      <c r="J334" s="58">
        <v>3</v>
      </c>
      <c r="K334" s="24">
        <f aca="true" t="shared" si="144" ref="K334:K340">IF(F334="","",RANK(F334,F$333:F$340))</f>
      </c>
      <c r="BZ334" s="31">
        <f aca="true" t="shared" si="145" ref="BZ334:BZ340">A334</f>
        <v>1</v>
      </c>
      <c r="CA334" s="31">
        <f aca="true" t="shared" si="146" ref="CA334:CA340">G334</f>
        <v>2</v>
      </c>
    </row>
    <row r="335" spans="1:79" ht="13.5" thickBot="1">
      <c r="A335" s="58">
        <v>6</v>
      </c>
      <c r="B335" s="19" t="str">
        <f t="shared" si="140"/>
        <v>ren-san</v>
      </c>
      <c r="C335" s="13"/>
      <c r="D335" s="12"/>
      <c r="E335" s="12"/>
      <c r="F335" s="10"/>
      <c r="G335" s="19">
        <f t="shared" si="142"/>
        <v>2</v>
      </c>
      <c r="H335" s="19">
        <f t="shared" si="143"/>
        <v>2</v>
      </c>
      <c r="I335" s="19" t="str">
        <f t="shared" si="141"/>
        <v>iso-let</v>
      </c>
      <c r="J335" s="58">
        <v>4</v>
      </c>
      <c r="K335" s="24">
        <f t="shared" si="144"/>
      </c>
      <c r="BZ335" s="31">
        <f t="shared" si="145"/>
        <v>6</v>
      </c>
      <c r="CA335" s="31">
        <f t="shared" si="146"/>
        <v>2</v>
      </c>
    </row>
    <row r="336" spans="1:79" ht="13.5" thickBot="1">
      <c r="A336" s="58"/>
      <c r="B336" s="19">
        <f t="shared" si="140"/>
      </c>
      <c r="C336" s="13"/>
      <c r="D336" s="12"/>
      <c r="E336" s="12"/>
      <c r="F336" s="10"/>
      <c r="G336" s="19">
        <f t="shared" si="142"/>
      </c>
      <c r="H336" s="19">
        <f t="shared" si="143"/>
      </c>
      <c r="I336" s="19">
        <f t="shared" si="141"/>
      </c>
      <c r="J336" s="58"/>
      <c r="K336" s="24">
        <f t="shared" si="144"/>
      </c>
      <c r="BZ336" s="31">
        <f t="shared" si="145"/>
        <v>0</v>
      </c>
      <c r="CA336" s="31">
        <f t="shared" si="146"/>
      </c>
    </row>
    <row r="337" spans="1:79" ht="13.5" thickBot="1">
      <c r="A337" s="12"/>
      <c r="B337" s="19">
        <f t="shared" si="140"/>
      </c>
      <c r="C337" s="13"/>
      <c r="D337" s="12"/>
      <c r="E337" s="12"/>
      <c r="F337" s="10"/>
      <c r="G337" s="19">
        <f t="shared" si="142"/>
      </c>
      <c r="H337" s="19">
        <f t="shared" si="143"/>
      </c>
      <c r="I337" s="19">
        <f t="shared" si="141"/>
      </c>
      <c r="J337" s="12"/>
      <c r="K337" s="24">
        <f t="shared" si="144"/>
      </c>
      <c r="BZ337" s="31">
        <f t="shared" si="145"/>
        <v>0</v>
      </c>
      <c r="CA337" s="31">
        <f t="shared" si="146"/>
      </c>
    </row>
    <row r="338" spans="1:79" ht="13.5" thickBot="1">
      <c r="A338" s="12"/>
      <c r="B338" s="19">
        <f t="shared" si="140"/>
      </c>
      <c r="C338" s="13"/>
      <c r="D338" s="12"/>
      <c r="E338" s="12"/>
      <c r="F338" s="10"/>
      <c r="G338" s="19">
        <f t="shared" si="142"/>
      </c>
      <c r="H338" s="19">
        <f t="shared" si="143"/>
      </c>
      <c r="I338" s="19">
        <f t="shared" si="141"/>
      </c>
      <c r="J338" s="12"/>
      <c r="K338" s="24">
        <f t="shared" si="144"/>
      </c>
      <c r="BZ338" s="31">
        <f t="shared" si="145"/>
        <v>0</v>
      </c>
      <c r="CA338" s="31">
        <f t="shared" si="146"/>
      </c>
    </row>
    <row r="339" spans="1:79" ht="13.5" thickBot="1">
      <c r="A339" s="12"/>
      <c r="B339" s="19">
        <f t="shared" si="140"/>
      </c>
      <c r="C339" s="13"/>
      <c r="D339" s="12"/>
      <c r="E339" s="12"/>
      <c r="F339" s="10"/>
      <c r="G339" s="19">
        <f t="shared" si="142"/>
      </c>
      <c r="H339" s="19">
        <f t="shared" si="143"/>
      </c>
      <c r="I339" s="19">
        <f t="shared" si="141"/>
      </c>
      <c r="J339" s="12"/>
      <c r="K339" s="24">
        <f t="shared" si="144"/>
      </c>
      <c r="BZ339" s="31">
        <f t="shared" si="145"/>
        <v>0</v>
      </c>
      <c r="CA339" s="31">
        <f t="shared" si="146"/>
      </c>
    </row>
    <row r="340" spans="1:79" ht="13.5" thickBot="1">
      <c r="A340" s="12"/>
      <c r="B340" s="19">
        <f t="shared" si="140"/>
      </c>
      <c r="C340" s="13"/>
      <c r="D340" s="12"/>
      <c r="E340" s="12"/>
      <c r="F340" s="10"/>
      <c r="G340" s="19">
        <f t="shared" si="142"/>
      </c>
      <c r="H340" s="19">
        <f t="shared" si="143"/>
      </c>
      <c r="I340" s="19">
        <f>IF(J340="","",VLOOKUP(J340,nomi,2))</f>
      </c>
      <c r="J340" s="12"/>
      <c r="K340" s="24">
        <f t="shared" si="144"/>
      </c>
      <c r="BZ340" s="31">
        <f t="shared" si="145"/>
        <v>0</v>
      </c>
      <c r="CA340" s="31">
        <f t="shared" si="146"/>
      </c>
    </row>
    <row r="341" spans="6:79" ht="12.75">
      <c r="F341" s="14"/>
      <c r="BZ341" s="31">
        <f aca="true" t="shared" si="147" ref="BZ341:BZ348">J333</f>
        <v>2</v>
      </c>
      <c r="CA341" s="31">
        <f aca="true" t="shared" si="148" ref="CA341:CA348">H333</f>
        <v>2</v>
      </c>
    </row>
    <row r="342" spans="78:79" ht="12.75">
      <c r="BZ342" s="31">
        <f t="shared" si="147"/>
        <v>3</v>
      </c>
      <c r="CA342" s="31">
        <f t="shared" si="148"/>
        <v>2</v>
      </c>
    </row>
    <row r="343" spans="78:79" ht="12.75">
      <c r="BZ343" s="31">
        <f t="shared" si="147"/>
        <v>4</v>
      </c>
      <c r="CA343" s="31">
        <f t="shared" si="148"/>
        <v>2</v>
      </c>
    </row>
    <row r="344" spans="78:79" ht="12.75">
      <c r="BZ344" s="31">
        <f t="shared" si="147"/>
        <v>0</v>
      </c>
      <c r="CA344" s="31">
        <f t="shared" si="148"/>
      </c>
    </row>
    <row r="345" spans="78:79" ht="12.75">
      <c r="BZ345" s="31">
        <f t="shared" si="147"/>
        <v>0</v>
      </c>
      <c r="CA345" s="31">
        <f t="shared" si="148"/>
      </c>
    </row>
    <row r="346" spans="78:79" ht="12.75">
      <c r="BZ346" s="31">
        <f t="shared" si="147"/>
        <v>0</v>
      </c>
      <c r="CA346" s="31">
        <f t="shared" si="148"/>
      </c>
    </row>
    <row r="347" spans="78:79" ht="12.75">
      <c r="BZ347" s="31">
        <f t="shared" si="147"/>
        <v>0</v>
      </c>
      <c r="CA347" s="31">
        <f t="shared" si="148"/>
      </c>
    </row>
    <row r="348" spans="78:79" ht="12.75">
      <c r="BZ348" s="31">
        <f t="shared" si="147"/>
        <v>0</v>
      </c>
      <c r="CA348" s="31">
        <f t="shared" si="148"/>
      </c>
    </row>
    <row r="358" ht="13.5" thickBot="1"/>
    <row r="359" spans="1:11" ht="13.5" thickBot="1">
      <c r="A359" s="62">
        <f>$A$1</f>
        <v>40152</v>
      </c>
      <c r="B359" s="63"/>
      <c r="C359" s="69" t="s">
        <v>17</v>
      </c>
      <c r="D359" s="70"/>
      <c r="E359" s="70"/>
      <c r="F359" s="71"/>
      <c r="G359" s="75" t="s">
        <v>4</v>
      </c>
      <c r="H359" s="79"/>
      <c r="I359" s="80"/>
      <c r="J359" s="78" t="s">
        <v>93</v>
      </c>
      <c r="K359" s="20"/>
    </row>
    <row r="360" spans="1:11" ht="13.5" thickBot="1">
      <c r="A360" s="72" t="s">
        <v>56</v>
      </c>
      <c r="B360" s="73"/>
      <c r="C360" s="1" t="s">
        <v>1</v>
      </c>
      <c r="D360" s="1" t="s">
        <v>37</v>
      </c>
      <c r="E360" s="1" t="s">
        <v>38</v>
      </c>
      <c r="F360" s="17" t="s">
        <v>42</v>
      </c>
      <c r="G360" s="17" t="s">
        <v>43</v>
      </c>
      <c r="H360" s="30" t="s">
        <v>44</v>
      </c>
      <c r="I360" s="60" t="s">
        <v>0</v>
      </c>
      <c r="J360" s="61"/>
      <c r="K360" s="23" t="s">
        <v>45</v>
      </c>
    </row>
    <row r="361" spans="1:79" ht="13.5" thickBot="1">
      <c r="A361" s="58">
        <v>5</v>
      </c>
      <c r="B361" s="19" t="str">
        <f aca="true" t="shared" si="149" ref="B361:B368">IF(A361="","",VLOOKUP(A361,nomi,2))</f>
        <v>man-rob</v>
      </c>
      <c r="C361" s="13"/>
      <c r="D361" s="12"/>
      <c r="E361" s="12"/>
      <c r="F361" s="10"/>
      <c r="G361" s="19">
        <f>IF(A361="","",IF(F361="",COUNT(J$361:J$368)-1,2*(COUNT(J$361:J$368)-K361)-COUNTIF(K$361:K$368,K361)+1))</f>
        <v>2</v>
      </c>
      <c r="H361" s="19">
        <f>IF(J361="","",2*(COUNT(J$361:J$368)-1)-G361)</f>
        <v>2</v>
      </c>
      <c r="I361" s="19" t="str">
        <f aca="true" t="shared" si="150" ref="I361:I367">IF(J361="","",VLOOKUP(J361,nomi,2))</f>
        <v>ant-din</v>
      </c>
      <c r="J361" s="58">
        <v>2</v>
      </c>
      <c r="K361" s="24">
        <f>IF(F361="","",RANK(F361,F$361:F$368))</f>
      </c>
      <c r="BZ361" s="31">
        <f>A361</f>
        <v>5</v>
      </c>
      <c r="CA361" s="31">
        <f>G361</f>
        <v>2</v>
      </c>
    </row>
    <row r="362" spans="1:79" ht="13.5" thickBot="1">
      <c r="A362" s="58">
        <v>1</v>
      </c>
      <c r="B362" s="19" t="str">
        <f t="shared" si="149"/>
        <v>ces-gae</v>
      </c>
      <c r="C362" s="13"/>
      <c r="D362" s="12"/>
      <c r="E362" s="12"/>
      <c r="F362" s="10"/>
      <c r="G362" s="19">
        <f aca="true" t="shared" si="151" ref="G362:G368">IF(A362="","",IF(F362="",COUNT(J$361:J$368)-1,2*(COUNT(J$361:J$368)-K362)-COUNTIF(K$361:K$368,K362)+1))</f>
        <v>2</v>
      </c>
      <c r="H362" s="19">
        <f aca="true" t="shared" si="152" ref="H362:H368">IF(J362="","",2*(COUNT(J$361:J$368)-1)-G362)</f>
        <v>2</v>
      </c>
      <c r="I362" s="19" t="str">
        <f t="shared" si="150"/>
        <v>lil-gia</v>
      </c>
      <c r="J362" s="58">
        <v>3</v>
      </c>
      <c r="K362" s="24">
        <f aca="true" t="shared" si="153" ref="K362:K368">IF(F362="","",RANK(F362,F$361:F$368))</f>
      </c>
      <c r="BZ362" s="31">
        <f aca="true" t="shared" si="154" ref="BZ362:BZ368">A362</f>
        <v>1</v>
      </c>
      <c r="CA362" s="31">
        <f aca="true" t="shared" si="155" ref="CA362:CA368">G362</f>
        <v>2</v>
      </c>
    </row>
    <row r="363" spans="1:79" ht="13.5" thickBot="1">
      <c r="A363" s="58">
        <v>6</v>
      </c>
      <c r="B363" s="19" t="str">
        <f t="shared" si="149"/>
        <v>ren-san</v>
      </c>
      <c r="C363" s="13"/>
      <c r="D363" s="12"/>
      <c r="E363" s="12"/>
      <c r="F363" s="10"/>
      <c r="G363" s="19">
        <f t="shared" si="151"/>
        <v>2</v>
      </c>
      <c r="H363" s="19">
        <f t="shared" si="152"/>
        <v>2</v>
      </c>
      <c r="I363" s="19" t="str">
        <f t="shared" si="150"/>
        <v>iso-let</v>
      </c>
      <c r="J363" s="58">
        <v>4</v>
      </c>
      <c r="K363" s="24">
        <f t="shared" si="153"/>
      </c>
      <c r="BZ363" s="31">
        <f t="shared" si="154"/>
        <v>6</v>
      </c>
      <c r="CA363" s="31">
        <f t="shared" si="155"/>
        <v>2</v>
      </c>
    </row>
    <row r="364" spans="1:79" ht="13.5" thickBot="1">
      <c r="A364" s="58"/>
      <c r="B364" s="19">
        <f t="shared" si="149"/>
      </c>
      <c r="C364" s="13"/>
      <c r="D364" s="12"/>
      <c r="E364" s="12"/>
      <c r="F364" s="10"/>
      <c r="G364" s="19">
        <f t="shared" si="151"/>
      </c>
      <c r="H364" s="19">
        <f t="shared" si="152"/>
      </c>
      <c r="I364" s="19">
        <f t="shared" si="150"/>
      </c>
      <c r="J364" s="58"/>
      <c r="K364" s="24">
        <f t="shared" si="153"/>
      </c>
      <c r="BZ364" s="31">
        <f t="shared" si="154"/>
        <v>0</v>
      </c>
      <c r="CA364" s="31">
        <f t="shared" si="155"/>
      </c>
    </row>
    <row r="365" spans="1:79" ht="13.5" thickBot="1">
      <c r="A365" s="12"/>
      <c r="B365" s="19">
        <f t="shared" si="149"/>
      </c>
      <c r="C365" s="13"/>
      <c r="D365" s="12"/>
      <c r="E365" s="12"/>
      <c r="F365" s="10"/>
      <c r="G365" s="19">
        <f t="shared" si="151"/>
      </c>
      <c r="H365" s="19">
        <f t="shared" si="152"/>
      </c>
      <c r="I365" s="19">
        <f t="shared" si="150"/>
      </c>
      <c r="J365" s="12"/>
      <c r="K365" s="24">
        <f t="shared" si="153"/>
      </c>
      <c r="BZ365" s="31">
        <f t="shared" si="154"/>
        <v>0</v>
      </c>
      <c r="CA365" s="31">
        <f t="shared" si="155"/>
      </c>
    </row>
    <row r="366" spans="1:79" ht="13.5" thickBot="1">
      <c r="A366" s="12"/>
      <c r="B366" s="19">
        <f t="shared" si="149"/>
      </c>
      <c r="C366" s="13"/>
      <c r="D366" s="12"/>
      <c r="E366" s="12"/>
      <c r="F366" s="10"/>
      <c r="G366" s="19">
        <f t="shared" si="151"/>
      </c>
      <c r="H366" s="19">
        <f t="shared" si="152"/>
      </c>
      <c r="I366" s="19">
        <f t="shared" si="150"/>
      </c>
      <c r="J366" s="12"/>
      <c r="K366" s="24">
        <f t="shared" si="153"/>
      </c>
      <c r="BZ366" s="31">
        <f t="shared" si="154"/>
        <v>0</v>
      </c>
      <c r="CA366" s="31">
        <f t="shared" si="155"/>
      </c>
    </row>
    <row r="367" spans="1:79" ht="13.5" thickBot="1">
      <c r="A367" s="12"/>
      <c r="B367" s="19">
        <f t="shared" si="149"/>
      </c>
      <c r="C367" s="13"/>
      <c r="D367" s="12"/>
      <c r="E367" s="12"/>
      <c r="F367" s="10"/>
      <c r="G367" s="19">
        <f t="shared" si="151"/>
      </c>
      <c r="H367" s="19">
        <f t="shared" si="152"/>
      </c>
      <c r="I367" s="19">
        <f t="shared" si="150"/>
      </c>
      <c r="J367" s="12"/>
      <c r="K367" s="24">
        <f t="shared" si="153"/>
      </c>
      <c r="BZ367" s="31">
        <f t="shared" si="154"/>
        <v>0</v>
      </c>
      <c r="CA367" s="31">
        <f t="shared" si="155"/>
      </c>
    </row>
    <row r="368" spans="1:79" ht="13.5" thickBot="1">
      <c r="A368" s="12"/>
      <c r="B368" s="19">
        <f t="shared" si="149"/>
      </c>
      <c r="C368" s="13"/>
      <c r="D368" s="12"/>
      <c r="E368" s="12"/>
      <c r="F368" s="10"/>
      <c r="G368" s="19">
        <f t="shared" si="151"/>
      </c>
      <c r="H368" s="19">
        <f t="shared" si="152"/>
      </c>
      <c r="I368" s="19">
        <f>IF(J368="","",VLOOKUP(J368,nomi,2))</f>
      </c>
      <c r="J368" s="12"/>
      <c r="K368" s="24">
        <f t="shared" si="153"/>
      </c>
      <c r="BZ368" s="31">
        <f t="shared" si="154"/>
        <v>0</v>
      </c>
      <c r="CA368" s="31">
        <f t="shared" si="155"/>
      </c>
    </row>
    <row r="369" spans="6:79" ht="12.75">
      <c r="F369" s="14"/>
      <c r="BZ369" s="31">
        <f aca="true" t="shared" si="156" ref="BZ369:BZ376">J361</f>
        <v>2</v>
      </c>
      <c r="CA369" s="31">
        <f aca="true" t="shared" si="157" ref="CA369:CA376">H361</f>
        <v>2</v>
      </c>
    </row>
    <row r="370" spans="78:79" ht="12.75">
      <c r="BZ370" s="31">
        <f t="shared" si="156"/>
        <v>3</v>
      </c>
      <c r="CA370" s="31">
        <f t="shared" si="157"/>
        <v>2</v>
      </c>
    </row>
    <row r="371" spans="8:79" ht="12.75">
      <c r="H371" s="3" t="s">
        <v>41</v>
      </c>
      <c r="BZ371" s="31">
        <f t="shared" si="156"/>
        <v>4</v>
      </c>
      <c r="CA371" s="31">
        <f t="shared" si="157"/>
        <v>2</v>
      </c>
    </row>
    <row r="372" spans="78:79" ht="12.75">
      <c r="BZ372" s="31">
        <f t="shared" si="156"/>
        <v>0</v>
      </c>
      <c r="CA372" s="31">
        <f t="shared" si="157"/>
      </c>
    </row>
    <row r="373" spans="78:79" ht="12.75">
      <c r="BZ373" s="31">
        <f t="shared" si="156"/>
        <v>0</v>
      </c>
      <c r="CA373" s="31">
        <f t="shared" si="157"/>
      </c>
    </row>
    <row r="374" spans="78:79" ht="12.75">
      <c r="BZ374" s="31">
        <f t="shared" si="156"/>
        <v>0</v>
      </c>
      <c r="CA374" s="31">
        <f t="shared" si="157"/>
      </c>
    </row>
    <row r="375" spans="78:79" ht="12.75">
      <c r="BZ375" s="31">
        <f t="shared" si="156"/>
        <v>0</v>
      </c>
      <c r="CA375" s="31">
        <f t="shared" si="157"/>
      </c>
    </row>
    <row r="376" spans="78:79" ht="12.75">
      <c r="BZ376" s="31">
        <f t="shared" si="156"/>
        <v>0</v>
      </c>
      <c r="CA376" s="31">
        <f t="shared" si="157"/>
      </c>
    </row>
    <row r="385" ht="13.5" thickBot="1">
      <c r="N385" s="16"/>
    </row>
    <row r="386" spans="1:11" ht="13.5" thickBot="1">
      <c r="A386" s="62">
        <f>$A$1</f>
        <v>40152</v>
      </c>
      <c r="B386" s="63"/>
      <c r="C386" s="69" t="s">
        <v>18</v>
      </c>
      <c r="D386" s="70"/>
      <c r="E386" s="70"/>
      <c r="F386" s="71"/>
      <c r="G386" s="75" t="s">
        <v>4</v>
      </c>
      <c r="H386" s="79"/>
      <c r="I386" s="80"/>
      <c r="J386" s="78" t="s">
        <v>94</v>
      </c>
      <c r="K386" s="20"/>
    </row>
    <row r="387" spans="1:11" ht="13.5" thickBot="1">
      <c r="A387" s="67" t="s">
        <v>33</v>
      </c>
      <c r="B387" s="68"/>
      <c r="C387" s="1" t="s">
        <v>1</v>
      </c>
      <c r="D387" s="1" t="s">
        <v>37</v>
      </c>
      <c r="E387" s="1" t="s">
        <v>38</v>
      </c>
      <c r="F387" s="17" t="s">
        <v>42</v>
      </c>
      <c r="G387" s="17" t="s">
        <v>43</v>
      </c>
      <c r="H387" s="30" t="s">
        <v>44</v>
      </c>
      <c r="I387" s="60" t="s">
        <v>0</v>
      </c>
      <c r="J387" s="61"/>
      <c r="K387" s="23" t="s">
        <v>45</v>
      </c>
    </row>
    <row r="388" spans="1:79" ht="13.5" thickBot="1">
      <c r="A388" s="58">
        <v>5</v>
      </c>
      <c r="B388" s="19" t="str">
        <f aca="true" t="shared" si="158" ref="B388:B395">IF(A388="","",VLOOKUP(A388,nomi,2))</f>
        <v>man-rob</v>
      </c>
      <c r="C388" s="13"/>
      <c r="D388" s="12"/>
      <c r="E388" s="12"/>
      <c r="F388" s="10"/>
      <c r="G388" s="19">
        <f>IF(A388="","",IF(F388="",COUNT(J$388:J$395)-1,2*(COUNT(J$388:J$395)-K388)-COUNTIF(K$388:K$395,K388)+1))</f>
        <v>2</v>
      </c>
      <c r="H388" s="19">
        <f>IF(J388="","",2*(COUNT(J$388:J$395)-1)-G388)</f>
        <v>2</v>
      </c>
      <c r="I388" s="19" t="str">
        <f aca="true" t="shared" si="159" ref="I388:I394">IF(J388="","",VLOOKUP(J388,nomi,2))</f>
        <v>ant-din</v>
      </c>
      <c r="J388" s="58">
        <v>2</v>
      </c>
      <c r="K388" s="24">
        <f>IF(F388="","",RANK(F388,F$388:F$395))</f>
      </c>
      <c r="BZ388" s="31">
        <f>A388</f>
        <v>5</v>
      </c>
      <c r="CA388" s="31">
        <f>G388</f>
        <v>2</v>
      </c>
    </row>
    <row r="389" spans="1:79" ht="13.5" thickBot="1">
      <c r="A389" s="58">
        <v>1</v>
      </c>
      <c r="B389" s="19" t="str">
        <f t="shared" si="158"/>
        <v>ces-gae</v>
      </c>
      <c r="C389" s="13"/>
      <c r="D389" s="12"/>
      <c r="E389" s="12"/>
      <c r="F389" s="10"/>
      <c r="G389" s="19">
        <f aca="true" t="shared" si="160" ref="G389:G395">IF(A389="","",IF(F389="",COUNT(J$388:J$395)-1,2*(COUNT(J$388:J$395)-K389)-COUNTIF(K$388:K$395,K389)+1))</f>
        <v>2</v>
      </c>
      <c r="H389" s="19">
        <f aca="true" t="shared" si="161" ref="H389:H395">IF(J389="","",2*(COUNT(J$388:J$395)-1)-G389)</f>
        <v>2</v>
      </c>
      <c r="I389" s="19" t="str">
        <f t="shared" si="159"/>
        <v>lil-gia</v>
      </c>
      <c r="J389" s="58">
        <v>3</v>
      </c>
      <c r="K389" s="24">
        <f aca="true" t="shared" si="162" ref="K389:K395">IF(F389="","",RANK(F389,F$388:F$395))</f>
      </c>
      <c r="BZ389" s="31">
        <f aca="true" t="shared" si="163" ref="BZ389:BZ395">A389</f>
        <v>1</v>
      </c>
      <c r="CA389" s="31">
        <f aca="true" t="shared" si="164" ref="CA389:CA395">G389</f>
        <v>2</v>
      </c>
    </row>
    <row r="390" spans="1:79" ht="13.5" thickBot="1">
      <c r="A390" s="58">
        <v>6</v>
      </c>
      <c r="B390" s="19" t="str">
        <f t="shared" si="158"/>
        <v>ren-san</v>
      </c>
      <c r="C390" s="13"/>
      <c r="D390" s="12"/>
      <c r="E390" s="12"/>
      <c r="F390" s="10"/>
      <c r="G390" s="19">
        <f t="shared" si="160"/>
        <v>2</v>
      </c>
      <c r="H390" s="19">
        <f t="shared" si="161"/>
        <v>2</v>
      </c>
      <c r="I390" s="19" t="str">
        <f t="shared" si="159"/>
        <v>iso-let</v>
      </c>
      <c r="J390" s="58">
        <v>4</v>
      </c>
      <c r="K390" s="24">
        <f t="shared" si="162"/>
      </c>
      <c r="BZ390" s="31">
        <f t="shared" si="163"/>
        <v>6</v>
      </c>
      <c r="CA390" s="31">
        <f t="shared" si="164"/>
        <v>2</v>
      </c>
    </row>
    <row r="391" spans="1:79" ht="13.5" thickBot="1">
      <c r="A391" s="58"/>
      <c r="B391" s="19">
        <f t="shared" si="158"/>
      </c>
      <c r="C391" s="13"/>
      <c r="D391" s="12"/>
      <c r="E391" s="12"/>
      <c r="F391" s="10"/>
      <c r="G391" s="19">
        <f t="shared" si="160"/>
      </c>
      <c r="H391" s="19">
        <f t="shared" si="161"/>
      </c>
      <c r="I391" s="19">
        <f t="shared" si="159"/>
      </c>
      <c r="J391" s="58"/>
      <c r="K391" s="24">
        <f t="shared" si="162"/>
      </c>
      <c r="BZ391" s="31">
        <f t="shared" si="163"/>
        <v>0</v>
      </c>
      <c r="CA391" s="31">
        <f t="shared" si="164"/>
      </c>
    </row>
    <row r="392" spans="1:79" ht="13.5" thickBot="1">
      <c r="A392" s="12"/>
      <c r="B392" s="19">
        <f t="shared" si="158"/>
      </c>
      <c r="C392" s="13"/>
      <c r="D392" s="12"/>
      <c r="E392" s="12"/>
      <c r="F392" s="10"/>
      <c r="G392" s="19">
        <f t="shared" si="160"/>
      </c>
      <c r="H392" s="19">
        <f t="shared" si="161"/>
      </c>
      <c r="I392" s="19">
        <f t="shared" si="159"/>
      </c>
      <c r="J392" s="12"/>
      <c r="K392" s="24">
        <f t="shared" si="162"/>
      </c>
      <c r="BZ392" s="31">
        <f t="shared" si="163"/>
        <v>0</v>
      </c>
      <c r="CA392" s="31">
        <f t="shared" si="164"/>
      </c>
    </row>
    <row r="393" spans="1:79" ht="13.5" thickBot="1">
      <c r="A393" s="12"/>
      <c r="B393" s="19">
        <f t="shared" si="158"/>
      </c>
      <c r="C393" s="13"/>
      <c r="D393" s="12"/>
      <c r="E393" s="12"/>
      <c r="F393" s="10"/>
      <c r="G393" s="19">
        <f t="shared" si="160"/>
      </c>
      <c r="H393" s="19">
        <f t="shared" si="161"/>
      </c>
      <c r="I393" s="19">
        <f t="shared" si="159"/>
      </c>
      <c r="J393" s="12"/>
      <c r="K393" s="24">
        <f t="shared" si="162"/>
      </c>
      <c r="BZ393" s="31">
        <f t="shared" si="163"/>
        <v>0</v>
      </c>
      <c r="CA393" s="31">
        <f t="shared" si="164"/>
      </c>
    </row>
    <row r="394" spans="1:79" ht="13.5" thickBot="1">
      <c r="A394" s="12"/>
      <c r="B394" s="19">
        <f t="shared" si="158"/>
      </c>
      <c r="C394" s="13"/>
      <c r="D394" s="12"/>
      <c r="E394" s="12"/>
      <c r="F394" s="10"/>
      <c r="G394" s="19">
        <f t="shared" si="160"/>
      </c>
      <c r="H394" s="19">
        <f t="shared" si="161"/>
      </c>
      <c r="I394" s="19">
        <f t="shared" si="159"/>
      </c>
      <c r="J394" s="12"/>
      <c r="K394" s="24">
        <f t="shared" si="162"/>
      </c>
      <c r="BZ394" s="31">
        <f t="shared" si="163"/>
        <v>0</v>
      </c>
      <c r="CA394" s="31">
        <f t="shared" si="164"/>
      </c>
    </row>
    <row r="395" spans="1:79" ht="13.5" thickBot="1">
      <c r="A395" s="12"/>
      <c r="B395" s="19">
        <f t="shared" si="158"/>
      </c>
      <c r="C395" s="13"/>
      <c r="D395" s="12"/>
      <c r="E395" s="12"/>
      <c r="F395" s="10"/>
      <c r="G395" s="19">
        <f t="shared" si="160"/>
      </c>
      <c r="H395" s="19">
        <f t="shared" si="161"/>
      </c>
      <c r="I395" s="19">
        <f>IF(J395="","",VLOOKUP(J395,nomi,2))</f>
      </c>
      <c r="J395" s="12"/>
      <c r="K395" s="24">
        <f t="shared" si="162"/>
      </c>
      <c r="BZ395" s="31">
        <f t="shared" si="163"/>
        <v>0</v>
      </c>
      <c r="CA395" s="31">
        <f t="shared" si="164"/>
      </c>
    </row>
    <row r="396" spans="6:79" ht="12.75">
      <c r="F396" s="14"/>
      <c r="BZ396" s="31">
        <f aca="true" t="shared" si="165" ref="BZ396:BZ403">J388</f>
        <v>2</v>
      </c>
      <c r="CA396" s="31">
        <f aca="true" t="shared" si="166" ref="CA396:CA403">H388</f>
        <v>2</v>
      </c>
    </row>
    <row r="397" spans="78:79" ht="12.75">
      <c r="BZ397" s="31">
        <f t="shared" si="165"/>
        <v>3</v>
      </c>
      <c r="CA397" s="31">
        <f t="shared" si="166"/>
        <v>2</v>
      </c>
    </row>
    <row r="398" spans="78:79" ht="12.75">
      <c r="BZ398" s="31">
        <f t="shared" si="165"/>
        <v>4</v>
      </c>
      <c r="CA398" s="31">
        <f t="shared" si="166"/>
        <v>2</v>
      </c>
    </row>
    <row r="399" spans="78:79" ht="12.75">
      <c r="BZ399" s="31">
        <f t="shared" si="165"/>
        <v>0</v>
      </c>
      <c r="CA399" s="31">
        <f t="shared" si="166"/>
      </c>
    </row>
    <row r="400" spans="78:79" ht="12.75">
      <c r="BZ400" s="31">
        <f t="shared" si="165"/>
        <v>0</v>
      </c>
      <c r="CA400" s="31">
        <f t="shared" si="166"/>
      </c>
    </row>
    <row r="401" spans="78:79" ht="12.75">
      <c r="BZ401" s="31">
        <f t="shared" si="165"/>
        <v>0</v>
      </c>
      <c r="CA401" s="31">
        <f t="shared" si="166"/>
      </c>
    </row>
    <row r="402" spans="78:79" ht="12.75">
      <c r="BZ402" s="31">
        <f t="shared" si="165"/>
        <v>0</v>
      </c>
      <c r="CA402" s="31">
        <f t="shared" si="166"/>
      </c>
    </row>
    <row r="403" spans="78:79" ht="12.75">
      <c r="BZ403" s="31">
        <f t="shared" si="165"/>
        <v>0</v>
      </c>
      <c r="CA403" s="31">
        <f t="shared" si="166"/>
      </c>
    </row>
    <row r="413" ht="13.5" thickBot="1"/>
    <row r="414" spans="1:11" ht="13.5" thickBot="1">
      <c r="A414" s="62">
        <f>$A$1</f>
        <v>40152</v>
      </c>
      <c r="B414" s="63"/>
      <c r="C414" s="69" t="s">
        <v>19</v>
      </c>
      <c r="D414" s="70"/>
      <c r="E414" s="70"/>
      <c r="F414" s="71"/>
      <c r="G414" s="75" t="s">
        <v>4</v>
      </c>
      <c r="H414" s="79"/>
      <c r="I414" s="80"/>
      <c r="J414" s="78" t="s">
        <v>95</v>
      </c>
      <c r="K414" s="20"/>
    </row>
    <row r="415" spans="1:11" ht="13.5" thickBot="1">
      <c r="A415" s="60" t="s">
        <v>56</v>
      </c>
      <c r="B415" s="61"/>
      <c r="C415" s="1" t="s">
        <v>1</v>
      </c>
      <c r="D415" s="1" t="s">
        <v>37</v>
      </c>
      <c r="E415" s="1" t="s">
        <v>38</v>
      </c>
      <c r="F415" s="17" t="s">
        <v>42</v>
      </c>
      <c r="G415" s="17" t="s">
        <v>43</v>
      </c>
      <c r="H415" s="30" t="s">
        <v>44</v>
      </c>
      <c r="I415" s="67" t="s">
        <v>51</v>
      </c>
      <c r="J415" s="68"/>
      <c r="K415" s="23" t="s">
        <v>45</v>
      </c>
    </row>
    <row r="416" spans="1:79" ht="13.5" thickBot="1">
      <c r="A416" s="58">
        <v>5</v>
      </c>
      <c r="B416" s="19" t="str">
        <f aca="true" t="shared" si="167" ref="B416:B423">IF(A416="","",VLOOKUP(A416,nomi,2))</f>
        <v>man-rob</v>
      </c>
      <c r="C416" s="13"/>
      <c r="D416" s="12"/>
      <c r="E416" s="12"/>
      <c r="F416" s="10"/>
      <c r="G416" s="19">
        <f>IF(A416="","",IF(F416="",COUNT(J$416:J$423)-1,2*(COUNT(J$416:J$423)-K416)-COUNTIF(K$416:K$423,K416)+1))</f>
        <v>2</v>
      </c>
      <c r="H416" s="19">
        <f>IF(J416="","",2*(COUNT(J$416:J$423)-1)-G416)</f>
        <v>2</v>
      </c>
      <c r="I416" s="19" t="str">
        <f aca="true" t="shared" si="168" ref="I416:I422">IF(J416="","",VLOOKUP(J416,nomi,2))</f>
        <v>ant-din</v>
      </c>
      <c r="J416" s="58">
        <v>2</v>
      </c>
      <c r="K416" s="24">
        <f>IF(F416="","",RANK(F416,F$416:F$423))</f>
      </c>
      <c r="BZ416" s="31">
        <f>A416</f>
        <v>5</v>
      </c>
      <c r="CA416" s="31">
        <f>G416</f>
        <v>2</v>
      </c>
    </row>
    <row r="417" spans="1:79" ht="13.5" thickBot="1">
      <c r="A417" s="58">
        <v>1</v>
      </c>
      <c r="B417" s="19" t="str">
        <f t="shared" si="167"/>
        <v>ces-gae</v>
      </c>
      <c r="C417" s="13"/>
      <c r="D417" s="12"/>
      <c r="E417" s="12"/>
      <c r="F417" s="10"/>
      <c r="G417" s="19">
        <f aca="true" t="shared" si="169" ref="G417:G423">IF(A417="","",IF(F417="",COUNT(J$416:J$423)-1,2*(COUNT(J$416:J$423)-K417)-COUNTIF(K$416:K$423,K417)+1))</f>
        <v>2</v>
      </c>
      <c r="H417" s="19">
        <f aca="true" t="shared" si="170" ref="H417:H423">IF(J417="","",2*(COUNT(J$416:J$423)-1)-G417)</f>
        <v>2</v>
      </c>
      <c r="I417" s="19" t="str">
        <f t="shared" si="168"/>
        <v>lil-gia</v>
      </c>
      <c r="J417" s="58">
        <v>3</v>
      </c>
      <c r="K417" s="24">
        <f aca="true" t="shared" si="171" ref="K417:K423">IF(F417="","",RANK(F417,F$416:F$423))</f>
      </c>
      <c r="BZ417" s="31">
        <f aca="true" t="shared" si="172" ref="BZ417:BZ423">A417</f>
        <v>1</v>
      </c>
      <c r="CA417" s="31">
        <f aca="true" t="shared" si="173" ref="CA417:CA423">G417</f>
        <v>2</v>
      </c>
    </row>
    <row r="418" spans="1:79" ht="13.5" thickBot="1">
      <c r="A418" s="58">
        <v>6</v>
      </c>
      <c r="B418" s="19" t="str">
        <f t="shared" si="167"/>
        <v>ren-san</v>
      </c>
      <c r="C418" s="13"/>
      <c r="D418" s="12"/>
      <c r="E418" s="12"/>
      <c r="F418" s="10"/>
      <c r="G418" s="19">
        <f t="shared" si="169"/>
        <v>2</v>
      </c>
      <c r="H418" s="19">
        <f t="shared" si="170"/>
        <v>2</v>
      </c>
      <c r="I418" s="19" t="str">
        <f t="shared" si="168"/>
        <v>iso-let</v>
      </c>
      <c r="J418" s="58">
        <v>4</v>
      </c>
      <c r="K418" s="24">
        <f t="shared" si="171"/>
      </c>
      <c r="BZ418" s="31">
        <f t="shared" si="172"/>
        <v>6</v>
      </c>
      <c r="CA418" s="31">
        <f t="shared" si="173"/>
        <v>2</v>
      </c>
    </row>
    <row r="419" spans="1:79" ht="13.5" thickBot="1">
      <c r="A419" s="58"/>
      <c r="B419" s="19">
        <f t="shared" si="167"/>
      </c>
      <c r="C419" s="13"/>
      <c r="D419" s="12"/>
      <c r="E419" s="12"/>
      <c r="F419" s="10"/>
      <c r="G419" s="19">
        <f t="shared" si="169"/>
      </c>
      <c r="H419" s="19">
        <f t="shared" si="170"/>
      </c>
      <c r="I419" s="19">
        <f t="shared" si="168"/>
      </c>
      <c r="J419" s="58"/>
      <c r="K419" s="24">
        <f t="shared" si="171"/>
      </c>
      <c r="BZ419" s="31">
        <f t="shared" si="172"/>
        <v>0</v>
      </c>
      <c r="CA419" s="31">
        <f t="shared" si="173"/>
      </c>
    </row>
    <row r="420" spans="1:79" ht="13.5" thickBot="1">
      <c r="A420" s="12"/>
      <c r="B420" s="19">
        <f t="shared" si="167"/>
      </c>
      <c r="C420" s="13"/>
      <c r="D420" s="12"/>
      <c r="E420" s="12"/>
      <c r="F420" s="10"/>
      <c r="G420" s="19">
        <f t="shared" si="169"/>
      </c>
      <c r="H420" s="19">
        <f t="shared" si="170"/>
      </c>
      <c r="I420" s="19">
        <f t="shared" si="168"/>
      </c>
      <c r="J420" s="12"/>
      <c r="K420" s="24">
        <f t="shared" si="171"/>
      </c>
      <c r="BZ420" s="31">
        <f t="shared" si="172"/>
        <v>0</v>
      </c>
      <c r="CA420" s="31">
        <f t="shared" si="173"/>
      </c>
    </row>
    <row r="421" spans="1:79" ht="13.5" thickBot="1">
      <c r="A421" s="12"/>
      <c r="B421" s="19">
        <f t="shared" si="167"/>
      </c>
      <c r="C421" s="13"/>
      <c r="D421" s="12"/>
      <c r="E421" s="12"/>
      <c r="F421" s="10"/>
      <c r="G421" s="19">
        <f t="shared" si="169"/>
      </c>
      <c r="H421" s="19">
        <f t="shared" si="170"/>
      </c>
      <c r="I421" s="19">
        <f t="shared" si="168"/>
      </c>
      <c r="J421" s="12"/>
      <c r="K421" s="24">
        <f t="shared" si="171"/>
      </c>
      <c r="BZ421" s="31">
        <f t="shared" si="172"/>
        <v>0</v>
      </c>
      <c r="CA421" s="31">
        <f t="shared" si="173"/>
      </c>
    </row>
    <row r="422" spans="1:79" ht="13.5" thickBot="1">
      <c r="A422" s="12"/>
      <c r="B422" s="19">
        <f t="shared" si="167"/>
      </c>
      <c r="C422" s="13"/>
      <c r="D422" s="12"/>
      <c r="E422" s="12"/>
      <c r="F422" s="10"/>
      <c r="G422" s="19">
        <f t="shared" si="169"/>
      </c>
      <c r="H422" s="19">
        <f t="shared" si="170"/>
      </c>
      <c r="I422" s="19">
        <f t="shared" si="168"/>
      </c>
      <c r="J422" s="12"/>
      <c r="K422" s="24">
        <f t="shared" si="171"/>
      </c>
      <c r="BZ422" s="31">
        <f t="shared" si="172"/>
        <v>0</v>
      </c>
      <c r="CA422" s="31">
        <f t="shared" si="173"/>
      </c>
    </row>
    <row r="423" spans="1:79" ht="13.5" thickBot="1">
      <c r="A423" s="12"/>
      <c r="B423" s="19">
        <f t="shared" si="167"/>
      </c>
      <c r="C423" s="13"/>
      <c r="D423" s="12"/>
      <c r="E423" s="12"/>
      <c r="F423" s="10"/>
      <c r="G423" s="19">
        <f t="shared" si="169"/>
      </c>
      <c r="H423" s="19">
        <f t="shared" si="170"/>
      </c>
      <c r="I423" s="19">
        <f>IF(J423="","",VLOOKUP(J423,nomi,2))</f>
      </c>
      <c r="J423" s="12"/>
      <c r="K423" s="24">
        <f t="shared" si="171"/>
      </c>
      <c r="BZ423" s="31">
        <f t="shared" si="172"/>
        <v>0</v>
      </c>
      <c r="CA423" s="31">
        <f t="shared" si="173"/>
      </c>
    </row>
    <row r="424" spans="6:79" ht="12.75">
      <c r="F424" s="14"/>
      <c r="BZ424" s="31">
        <f aca="true" t="shared" si="174" ref="BZ424:BZ431">J416</f>
        <v>2</v>
      </c>
      <c r="CA424" s="31">
        <f aca="true" t="shared" si="175" ref="CA424:CA431">H416</f>
        <v>2</v>
      </c>
    </row>
    <row r="425" spans="78:79" ht="12.75">
      <c r="BZ425" s="31">
        <f t="shared" si="174"/>
        <v>3</v>
      </c>
      <c r="CA425" s="31">
        <f t="shared" si="175"/>
        <v>2</v>
      </c>
    </row>
    <row r="426" spans="78:79" ht="12.75">
      <c r="BZ426" s="31">
        <f t="shared" si="174"/>
        <v>4</v>
      </c>
      <c r="CA426" s="31">
        <f t="shared" si="175"/>
        <v>2</v>
      </c>
    </row>
    <row r="427" spans="78:79" ht="12.75">
      <c r="BZ427" s="31">
        <f t="shared" si="174"/>
        <v>0</v>
      </c>
      <c r="CA427" s="31">
        <f t="shared" si="175"/>
      </c>
    </row>
    <row r="428" spans="78:79" ht="12.75">
      <c r="BZ428" s="31">
        <f t="shared" si="174"/>
        <v>0</v>
      </c>
      <c r="CA428" s="31">
        <f t="shared" si="175"/>
      </c>
    </row>
    <row r="429" spans="78:79" ht="12.75">
      <c r="BZ429" s="31">
        <f t="shared" si="174"/>
        <v>0</v>
      </c>
      <c r="CA429" s="31">
        <f t="shared" si="175"/>
      </c>
    </row>
    <row r="430" spans="78:79" ht="12.75">
      <c r="BZ430" s="31">
        <f t="shared" si="174"/>
        <v>0</v>
      </c>
      <c r="CA430" s="31">
        <f t="shared" si="175"/>
      </c>
    </row>
    <row r="431" spans="78:79" ht="12.75">
      <c r="BZ431" s="31">
        <f t="shared" si="174"/>
        <v>0</v>
      </c>
      <c r="CA431" s="31">
        <f t="shared" si="175"/>
      </c>
    </row>
    <row r="440" ht="13.5" thickBot="1"/>
    <row r="441" spans="1:11" ht="13.5" thickBot="1">
      <c r="A441" s="62">
        <f>$A$1</f>
        <v>40152</v>
      </c>
      <c r="B441" s="63"/>
      <c r="C441" s="69" t="s">
        <v>20</v>
      </c>
      <c r="D441" s="70"/>
      <c r="E441" s="70"/>
      <c r="F441" s="71"/>
      <c r="G441" s="75" t="s">
        <v>4</v>
      </c>
      <c r="H441" s="79"/>
      <c r="I441" s="80"/>
      <c r="J441" s="78" t="s">
        <v>92</v>
      </c>
      <c r="K441" s="20"/>
    </row>
    <row r="442" spans="1:11" ht="13.5" thickBot="1">
      <c r="A442" s="60" t="s">
        <v>56</v>
      </c>
      <c r="B442" s="61"/>
      <c r="C442" s="1" t="s">
        <v>1</v>
      </c>
      <c r="D442" s="1" t="s">
        <v>37</v>
      </c>
      <c r="E442" s="1" t="s">
        <v>38</v>
      </c>
      <c r="F442" s="17" t="s">
        <v>42</v>
      </c>
      <c r="G442" s="17" t="s">
        <v>43</v>
      </c>
      <c r="H442" s="30" t="s">
        <v>44</v>
      </c>
      <c r="I442" s="60" t="s">
        <v>0</v>
      </c>
      <c r="J442" s="61"/>
      <c r="K442" s="23" t="s">
        <v>45</v>
      </c>
    </row>
    <row r="443" spans="1:79" ht="13.5" thickBot="1">
      <c r="A443" s="58">
        <v>3</v>
      </c>
      <c r="B443" s="19" t="str">
        <f aca="true" t="shared" si="176" ref="B443:B450">IF(A443="","",VLOOKUP(A443,nomi,2))</f>
        <v>lil-gia</v>
      </c>
      <c r="C443" s="13"/>
      <c r="D443" s="12"/>
      <c r="E443" s="12"/>
      <c r="F443" s="10"/>
      <c r="G443" s="19">
        <f>IF(A443="","",IF(F443="",COUNT(J$443:J$450)-1,2*(COUNT(J$443:J$450)-K443)-COUNTIF(K$443:K$450,K443)+1))</f>
        <v>2</v>
      </c>
      <c r="H443" s="19">
        <f>IF(J443="","",2*(COUNT(J$443:J$450)-1)-G443)</f>
        <v>2</v>
      </c>
      <c r="I443" s="19" t="str">
        <f aca="true" t="shared" si="177" ref="I443:I449">IF(J443="","",VLOOKUP(J443,nomi,2))</f>
        <v>ant-din</v>
      </c>
      <c r="J443" s="58">
        <v>2</v>
      </c>
      <c r="K443" s="24">
        <f>IF(F443="","",RANK(F443,F$443:F$450))</f>
      </c>
      <c r="BZ443" s="31">
        <f>A443</f>
        <v>3</v>
      </c>
      <c r="CA443" s="31">
        <f>G443</f>
        <v>2</v>
      </c>
    </row>
    <row r="444" spans="1:79" ht="13.5" thickBot="1">
      <c r="A444" s="58">
        <v>6</v>
      </c>
      <c r="B444" s="19" t="str">
        <f t="shared" si="176"/>
        <v>ren-san</v>
      </c>
      <c r="C444" s="13"/>
      <c r="D444" s="12"/>
      <c r="E444" s="12"/>
      <c r="F444" s="10"/>
      <c r="G444" s="19">
        <f aca="true" t="shared" si="178" ref="G444:G450">IF(A444="","",IF(F444="",COUNT(J$443:J$450)-1,2*(COUNT(J$443:J$450)-K444)-COUNTIF(K$443:K$450,K444)+1))</f>
        <v>2</v>
      </c>
      <c r="H444" s="19">
        <f aca="true" t="shared" si="179" ref="H444:H450">IF(J444="","",2*(COUNT(J$443:J$450)-1)-G444)</f>
        <v>2</v>
      </c>
      <c r="I444" s="19" t="str">
        <f t="shared" si="177"/>
        <v>man-rob</v>
      </c>
      <c r="J444" s="58">
        <v>5</v>
      </c>
      <c r="K444" s="24">
        <f aca="true" t="shared" si="180" ref="K444:K451">IF(F444="","",RANK(F444,F$443:F$450))</f>
      </c>
      <c r="BZ444" s="31">
        <f aca="true" t="shared" si="181" ref="BZ444:BZ450">A444</f>
        <v>6</v>
      </c>
      <c r="CA444" s="31">
        <f aca="true" t="shared" si="182" ref="CA444:CA450">G444</f>
        <v>2</v>
      </c>
    </row>
    <row r="445" spans="1:79" ht="13.5" thickBot="1">
      <c r="A445" s="58">
        <v>4</v>
      </c>
      <c r="B445" s="19" t="str">
        <f t="shared" si="176"/>
        <v>iso-let</v>
      </c>
      <c r="C445" s="13"/>
      <c r="D445" s="12"/>
      <c r="E445" s="12"/>
      <c r="F445" s="10"/>
      <c r="G445" s="19">
        <f t="shared" si="178"/>
        <v>2</v>
      </c>
      <c r="H445" s="19">
        <f t="shared" si="179"/>
        <v>2</v>
      </c>
      <c r="I445" s="19" t="str">
        <f t="shared" si="177"/>
        <v>ces-gae</v>
      </c>
      <c r="J445" s="58">
        <v>1</v>
      </c>
      <c r="K445" s="24">
        <f t="shared" si="180"/>
      </c>
      <c r="BZ445" s="31">
        <f t="shared" si="181"/>
        <v>4</v>
      </c>
      <c r="CA445" s="31">
        <f t="shared" si="182"/>
        <v>2</v>
      </c>
    </row>
    <row r="446" spans="1:79" ht="13.5" thickBot="1">
      <c r="A446" s="58"/>
      <c r="B446" s="19">
        <f t="shared" si="176"/>
      </c>
      <c r="C446" s="13"/>
      <c r="D446" s="12"/>
      <c r="E446" s="12"/>
      <c r="F446" s="10"/>
      <c r="G446" s="19">
        <f t="shared" si="178"/>
      </c>
      <c r="H446" s="19">
        <f t="shared" si="179"/>
      </c>
      <c r="I446" s="19">
        <f t="shared" si="177"/>
      </c>
      <c r="J446" s="58"/>
      <c r="K446" s="24">
        <f t="shared" si="180"/>
      </c>
      <c r="BZ446" s="31">
        <f t="shared" si="181"/>
        <v>0</v>
      </c>
      <c r="CA446" s="31">
        <f t="shared" si="182"/>
      </c>
    </row>
    <row r="447" spans="1:79" ht="13.5" thickBot="1">
      <c r="A447" s="12"/>
      <c r="B447" s="19">
        <f t="shared" si="176"/>
      </c>
      <c r="C447" s="13"/>
      <c r="D447" s="12"/>
      <c r="E447" s="12"/>
      <c r="F447" s="10"/>
      <c r="G447" s="19">
        <f t="shared" si="178"/>
      </c>
      <c r="H447" s="19">
        <f t="shared" si="179"/>
      </c>
      <c r="I447" s="19">
        <f t="shared" si="177"/>
      </c>
      <c r="J447" s="12"/>
      <c r="K447" s="24">
        <f t="shared" si="180"/>
      </c>
      <c r="BZ447" s="31">
        <f t="shared" si="181"/>
        <v>0</v>
      </c>
      <c r="CA447" s="31">
        <f t="shared" si="182"/>
      </c>
    </row>
    <row r="448" spans="1:79" ht="13.5" thickBot="1">
      <c r="A448" s="12"/>
      <c r="B448" s="19">
        <f t="shared" si="176"/>
      </c>
      <c r="C448" s="13"/>
      <c r="D448" s="12"/>
      <c r="E448" s="12"/>
      <c r="F448" s="10"/>
      <c r="G448" s="19">
        <f t="shared" si="178"/>
      </c>
      <c r="H448" s="19">
        <f t="shared" si="179"/>
      </c>
      <c r="I448" s="19">
        <f t="shared" si="177"/>
      </c>
      <c r="J448" s="12"/>
      <c r="K448" s="24">
        <f t="shared" si="180"/>
      </c>
      <c r="BZ448" s="31">
        <f t="shared" si="181"/>
        <v>0</v>
      </c>
      <c r="CA448" s="31">
        <f t="shared" si="182"/>
      </c>
    </row>
    <row r="449" spans="1:79" ht="13.5" thickBot="1">
      <c r="A449" s="12"/>
      <c r="B449" s="19">
        <f t="shared" si="176"/>
      </c>
      <c r="C449" s="13"/>
      <c r="D449" s="12"/>
      <c r="E449" s="12"/>
      <c r="F449" s="10"/>
      <c r="G449" s="19">
        <f t="shared" si="178"/>
      </c>
      <c r="H449" s="19">
        <f t="shared" si="179"/>
      </c>
      <c r="I449" s="19">
        <f t="shared" si="177"/>
      </c>
      <c r="J449" s="12"/>
      <c r="K449" s="24">
        <f t="shared" si="180"/>
      </c>
      <c r="BZ449" s="31">
        <f t="shared" si="181"/>
        <v>0</v>
      </c>
      <c r="CA449" s="31">
        <f t="shared" si="182"/>
      </c>
    </row>
    <row r="450" spans="1:79" ht="13.5" thickBot="1">
      <c r="A450" s="12"/>
      <c r="B450" s="19">
        <f t="shared" si="176"/>
      </c>
      <c r="C450" s="13"/>
      <c r="D450" s="12"/>
      <c r="E450" s="12"/>
      <c r="F450" s="10"/>
      <c r="G450" s="19">
        <f t="shared" si="178"/>
      </c>
      <c r="H450" s="19">
        <f t="shared" si="179"/>
      </c>
      <c r="I450" s="19">
        <f>IF(J450="","",VLOOKUP(J450,nomi,2))</f>
      </c>
      <c r="J450" s="12"/>
      <c r="K450" s="24">
        <f t="shared" si="180"/>
      </c>
      <c r="BZ450" s="31">
        <f t="shared" si="181"/>
        <v>0</v>
      </c>
      <c r="CA450" s="31">
        <f t="shared" si="182"/>
      </c>
    </row>
    <row r="451" spans="6:79" ht="12.75">
      <c r="F451" s="14"/>
      <c r="K451" s="49">
        <f t="shared" si="180"/>
      </c>
      <c r="BZ451" s="31">
        <f aca="true" t="shared" si="183" ref="BZ451:BZ458">J443</f>
        <v>2</v>
      </c>
      <c r="CA451" s="31">
        <f aca="true" t="shared" si="184" ref="CA451:CA458">H443</f>
        <v>2</v>
      </c>
    </row>
    <row r="452" spans="78:79" ht="12.75">
      <c r="BZ452" s="31">
        <f t="shared" si="183"/>
        <v>5</v>
      </c>
      <c r="CA452" s="31">
        <f t="shared" si="184"/>
        <v>2</v>
      </c>
    </row>
    <row r="453" spans="78:79" ht="12.75">
      <c r="BZ453" s="31">
        <f t="shared" si="183"/>
        <v>1</v>
      </c>
      <c r="CA453" s="31">
        <f t="shared" si="184"/>
        <v>2</v>
      </c>
    </row>
    <row r="454" spans="78:79" ht="12.75">
      <c r="BZ454" s="31">
        <f t="shared" si="183"/>
        <v>0</v>
      </c>
      <c r="CA454" s="31">
        <f t="shared" si="184"/>
      </c>
    </row>
    <row r="455" spans="78:79" ht="12.75">
      <c r="BZ455" s="31">
        <f t="shared" si="183"/>
        <v>0</v>
      </c>
      <c r="CA455" s="31">
        <f t="shared" si="184"/>
      </c>
    </row>
    <row r="456" spans="78:79" ht="12.75">
      <c r="BZ456" s="31">
        <f t="shared" si="183"/>
        <v>0</v>
      </c>
      <c r="CA456" s="31">
        <f t="shared" si="184"/>
      </c>
    </row>
    <row r="457" spans="78:79" ht="12.75">
      <c r="BZ457" s="31">
        <f t="shared" si="183"/>
        <v>0</v>
      </c>
      <c r="CA457" s="31">
        <f t="shared" si="184"/>
      </c>
    </row>
    <row r="458" spans="78:79" ht="12.75">
      <c r="BZ458" s="31">
        <f t="shared" si="183"/>
        <v>0</v>
      </c>
      <c r="CA458" s="31">
        <f t="shared" si="184"/>
      </c>
    </row>
    <row r="468" ht="13.5" thickBot="1"/>
    <row r="469" spans="1:11" ht="13.5" thickBot="1">
      <c r="A469" s="62">
        <f>$A$1</f>
        <v>40152</v>
      </c>
      <c r="B469" s="63"/>
      <c r="C469" s="69" t="s">
        <v>21</v>
      </c>
      <c r="D469" s="70"/>
      <c r="E469" s="70"/>
      <c r="F469" s="71"/>
      <c r="G469" s="75" t="s">
        <v>4</v>
      </c>
      <c r="H469" s="79"/>
      <c r="I469" s="80"/>
      <c r="J469" s="78" t="s">
        <v>95</v>
      </c>
      <c r="K469" s="20"/>
    </row>
    <row r="470" spans="1:11" ht="13.5" thickBot="1">
      <c r="A470" s="67" t="s">
        <v>33</v>
      </c>
      <c r="B470" s="68"/>
      <c r="C470" s="1" t="s">
        <v>1</v>
      </c>
      <c r="D470" s="1" t="s">
        <v>37</v>
      </c>
      <c r="E470" s="1" t="s">
        <v>38</v>
      </c>
      <c r="F470" s="17" t="s">
        <v>42</v>
      </c>
      <c r="G470" s="17" t="s">
        <v>43</v>
      </c>
      <c r="H470" s="30" t="s">
        <v>44</v>
      </c>
      <c r="I470" s="60" t="s">
        <v>0</v>
      </c>
      <c r="J470" s="61"/>
      <c r="K470" s="23" t="s">
        <v>45</v>
      </c>
    </row>
    <row r="471" spans="1:79" ht="13.5" thickBot="1">
      <c r="A471" s="58">
        <v>4</v>
      </c>
      <c r="B471" s="19" t="str">
        <f aca="true" t="shared" si="185" ref="B471:B478">IF(A471="","",VLOOKUP(A471,nomi,2))</f>
        <v>iso-let</v>
      </c>
      <c r="C471" s="13"/>
      <c r="D471" s="12"/>
      <c r="E471" s="12"/>
      <c r="F471" s="10"/>
      <c r="G471" s="19">
        <f>IF(A471="","",IF(F471="",COUNT(J$471:J$478)-1,2*(COUNT(J$471:J$478)-K471)-COUNTIF(K$471:K$478,K471)+1))</f>
        <v>2</v>
      </c>
      <c r="H471" s="19">
        <f>IF(J471="","",2*(COUNT(J$471:J$478)-1)-G471)</f>
        <v>2</v>
      </c>
      <c r="I471" s="19" t="str">
        <f aca="true" t="shared" si="186" ref="I471:I477">IF(J471="","",VLOOKUP(J471,nomi,2))</f>
        <v>ces-gae</v>
      </c>
      <c r="J471" s="58">
        <v>1</v>
      </c>
      <c r="K471" s="24">
        <f>IF(F471="","",RANK(F471,F$471:F$478))</f>
      </c>
      <c r="BZ471" s="31">
        <f>A471</f>
        <v>4</v>
      </c>
      <c r="CA471" s="31">
        <f>G471</f>
        <v>2</v>
      </c>
    </row>
    <row r="472" spans="1:79" ht="13.5" thickBot="1">
      <c r="A472" s="58">
        <v>6</v>
      </c>
      <c r="B472" s="19" t="str">
        <f t="shared" si="185"/>
        <v>ren-san</v>
      </c>
      <c r="C472" s="13"/>
      <c r="D472" s="12"/>
      <c r="E472" s="12"/>
      <c r="F472" s="10"/>
      <c r="G472" s="19">
        <f aca="true" t="shared" si="187" ref="G472:G478">IF(A472="","",IF(F472="",COUNT(J$471:J$478)-1,2*(COUNT(J$471:J$478)-K472)-COUNTIF(K$471:K$478,K472)+1))</f>
        <v>2</v>
      </c>
      <c r="H472" s="19">
        <f aca="true" t="shared" si="188" ref="H472:H478">IF(J472="","",2*(COUNT(J$471:J$478)-1)-G472)</f>
        <v>2</v>
      </c>
      <c r="I472" s="19" t="str">
        <f t="shared" si="186"/>
        <v>man-rob</v>
      </c>
      <c r="J472" s="58">
        <v>5</v>
      </c>
      <c r="K472" s="24">
        <f aca="true" t="shared" si="189" ref="K472:K478">IF(F472="","",RANK(F472,F$471:F$478))</f>
      </c>
      <c r="BZ472" s="31">
        <f aca="true" t="shared" si="190" ref="BZ472:BZ478">A472</f>
        <v>6</v>
      </c>
      <c r="CA472" s="31">
        <f aca="true" t="shared" si="191" ref="CA472:CA478">G472</f>
        <v>2</v>
      </c>
    </row>
    <row r="473" spans="1:79" ht="13.5" thickBot="1">
      <c r="A473" s="58">
        <v>3</v>
      </c>
      <c r="B473" s="19" t="str">
        <f t="shared" si="185"/>
        <v>lil-gia</v>
      </c>
      <c r="C473" s="13"/>
      <c r="D473" s="12"/>
      <c r="E473" s="12"/>
      <c r="F473" s="10"/>
      <c r="G473" s="19">
        <f t="shared" si="187"/>
        <v>2</v>
      </c>
      <c r="H473" s="19">
        <f t="shared" si="188"/>
        <v>2</v>
      </c>
      <c r="I473" s="19" t="str">
        <f t="shared" si="186"/>
        <v>ant-din</v>
      </c>
      <c r="J473" s="58">
        <v>2</v>
      </c>
      <c r="K473" s="24">
        <f t="shared" si="189"/>
      </c>
      <c r="BZ473" s="31">
        <f t="shared" si="190"/>
        <v>3</v>
      </c>
      <c r="CA473" s="31">
        <f t="shared" si="191"/>
        <v>2</v>
      </c>
    </row>
    <row r="474" spans="1:79" ht="13.5" thickBot="1">
      <c r="A474" s="58"/>
      <c r="B474" s="19">
        <f t="shared" si="185"/>
      </c>
      <c r="C474" s="13"/>
      <c r="D474" s="12"/>
      <c r="E474" s="12"/>
      <c r="F474" s="10"/>
      <c r="G474" s="19">
        <f t="shared" si="187"/>
      </c>
      <c r="H474" s="19">
        <f t="shared" si="188"/>
      </c>
      <c r="I474" s="19">
        <f t="shared" si="186"/>
      </c>
      <c r="J474" s="58"/>
      <c r="K474" s="24">
        <f t="shared" si="189"/>
      </c>
      <c r="BZ474" s="31">
        <f t="shared" si="190"/>
        <v>0</v>
      </c>
      <c r="CA474" s="31">
        <f t="shared" si="191"/>
      </c>
    </row>
    <row r="475" spans="1:79" ht="13.5" thickBot="1">
      <c r="A475" s="12"/>
      <c r="B475" s="19">
        <f t="shared" si="185"/>
      </c>
      <c r="C475" s="13"/>
      <c r="D475" s="12"/>
      <c r="E475" s="12"/>
      <c r="F475" s="10"/>
      <c r="G475" s="19">
        <f t="shared" si="187"/>
      </c>
      <c r="H475" s="19">
        <f t="shared" si="188"/>
      </c>
      <c r="I475" s="19">
        <f t="shared" si="186"/>
      </c>
      <c r="J475" s="12"/>
      <c r="K475" s="24">
        <f t="shared" si="189"/>
      </c>
      <c r="BZ475" s="31">
        <f t="shared" si="190"/>
        <v>0</v>
      </c>
      <c r="CA475" s="31">
        <f t="shared" si="191"/>
      </c>
    </row>
    <row r="476" spans="1:79" ht="13.5" thickBot="1">
      <c r="A476" s="12"/>
      <c r="B476" s="19">
        <f t="shared" si="185"/>
      </c>
      <c r="C476" s="13"/>
      <c r="D476" s="12"/>
      <c r="E476" s="12"/>
      <c r="F476" s="10"/>
      <c r="G476" s="19">
        <f t="shared" si="187"/>
      </c>
      <c r="H476" s="19">
        <f t="shared" si="188"/>
      </c>
      <c r="I476" s="19">
        <f t="shared" si="186"/>
      </c>
      <c r="J476" s="12"/>
      <c r="K476" s="24">
        <f t="shared" si="189"/>
      </c>
      <c r="BZ476" s="31">
        <f t="shared" si="190"/>
        <v>0</v>
      </c>
      <c r="CA476" s="31">
        <f t="shared" si="191"/>
      </c>
    </row>
    <row r="477" spans="1:79" ht="13.5" thickBot="1">
      <c r="A477" s="12"/>
      <c r="B477" s="19">
        <f t="shared" si="185"/>
      </c>
      <c r="C477" s="13"/>
      <c r="D477" s="12"/>
      <c r="E477" s="12"/>
      <c r="F477" s="10"/>
      <c r="G477" s="19">
        <f t="shared" si="187"/>
      </c>
      <c r="H477" s="19">
        <f t="shared" si="188"/>
      </c>
      <c r="I477" s="19">
        <f t="shared" si="186"/>
      </c>
      <c r="J477" s="12"/>
      <c r="K477" s="24">
        <f t="shared" si="189"/>
      </c>
      <c r="BZ477" s="31">
        <f t="shared" si="190"/>
        <v>0</v>
      </c>
      <c r="CA477" s="31">
        <f t="shared" si="191"/>
      </c>
    </row>
    <row r="478" spans="1:79" ht="13.5" thickBot="1">
      <c r="A478" s="12"/>
      <c r="B478" s="19">
        <f t="shared" si="185"/>
      </c>
      <c r="C478" s="13"/>
      <c r="D478" s="12"/>
      <c r="E478" s="12"/>
      <c r="F478" s="10"/>
      <c r="G478" s="19">
        <f t="shared" si="187"/>
      </c>
      <c r="H478" s="19">
        <f t="shared" si="188"/>
      </c>
      <c r="I478" s="19">
        <f>IF(J478="","",VLOOKUP(J478,nomi,2))</f>
      </c>
      <c r="J478" s="12"/>
      <c r="K478" s="24">
        <f t="shared" si="189"/>
      </c>
      <c r="BZ478" s="31">
        <f t="shared" si="190"/>
        <v>0</v>
      </c>
      <c r="CA478" s="31">
        <f t="shared" si="191"/>
      </c>
    </row>
    <row r="479" spans="6:79" ht="12.75">
      <c r="F479" s="14"/>
      <c r="BZ479" s="31">
        <f aca="true" t="shared" si="192" ref="BZ479:BZ486">J471</f>
        <v>1</v>
      </c>
      <c r="CA479" s="31">
        <f aca="true" t="shared" si="193" ref="CA479:CA486">H471</f>
        <v>2</v>
      </c>
    </row>
    <row r="480" spans="78:79" ht="12.75">
      <c r="BZ480" s="31">
        <f t="shared" si="192"/>
        <v>5</v>
      </c>
      <c r="CA480" s="31">
        <f t="shared" si="193"/>
        <v>2</v>
      </c>
    </row>
    <row r="481" spans="78:79" ht="12.75">
      <c r="BZ481" s="31">
        <f t="shared" si="192"/>
        <v>2</v>
      </c>
      <c r="CA481" s="31">
        <f t="shared" si="193"/>
        <v>2</v>
      </c>
    </row>
    <row r="482" spans="78:79" ht="12.75">
      <c r="BZ482" s="31">
        <f t="shared" si="192"/>
        <v>0</v>
      </c>
      <c r="CA482" s="31">
        <f t="shared" si="193"/>
      </c>
    </row>
    <row r="483" spans="78:79" ht="12.75">
      <c r="BZ483" s="31">
        <f t="shared" si="192"/>
        <v>0</v>
      </c>
      <c r="CA483" s="31">
        <f t="shared" si="193"/>
      </c>
    </row>
    <row r="484" spans="78:79" ht="12.75">
      <c r="BZ484" s="31">
        <f t="shared" si="192"/>
        <v>0</v>
      </c>
      <c r="CA484" s="31">
        <f t="shared" si="193"/>
      </c>
    </row>
    <row r="485" spans="78:79" ht="12.75">
      <c r="BZ485" s="31">
        <f t="shared" si="192"/>
        <v>0</v>
      </c>
      <c r="CA485" s="31">
        <f t="shared" si="193"/>
      </c>
    </row>
    <row r="486" spans="78:79" ht="12.75">
      <c r="BZ486" s="31">
        <f t="shared" si="192"/>
        <v>0</v>
      </c>
      <c r="CA486" s="31">
        <f t="shared" si="193"/>
      </c>
    </row>
    <row r="495" ht="13.5" thickBot="1"/>
    <row r="496" spans="1:11" ht="13.5" thickBot="1">
      <c r="A496" s="62">
        <f>$A$1</f>
        <v>40152</v>
      </c>
      <c r="B496" s="63"/>
      <c r="C496" s="69" t="s">
        <v>22</v>
      </c>
      <c r="D496" s="70"/>
      <c r="E496" s="70"/>
      <c r="F496" s="71"/>
      <c r="G496" s="75" t="s">
        <v>4</v>
      </c>
      <c r="H496" s="79"/>
      <c r="I496" s="80"/>
      <c r="J496" s="78" t="s">
        <v>94</v>
      </c>
      <c r="K496" s="20"/>
    </row>
    <row r="497" spans="1:11" ht="13.5" thickBot="1">
      <c r="A497" s="60" t="s">
        <v>56</v>
      </c>
      <c r="B497" s="61"/>
      <c r="C497" s="1" t="s">
        <v>1</v>
      </c>
      <c r="D497" s="1" t="s">
        <v>37</v>
      </c>
      <c r="E497" s="1" t="s">
        <v>38</v>
      </c>
      <c r="F497" s="17" t="s">
        <v>42</v>
      </c>
      <c r="G497" s="17" t="s">
        <v>43</v>
      </c>
      <c r="H497" s="30" t="s">
        <v>44</v>
      </c>
      <c r="I497" s="67" t="s">
        <v>51</v>
      </c>
      <c r="J497" s="68"/>
      <c r="K497" s="23" t="s">
        <v>45</v>
      </c>
    </row>
    <row r="498" spans="1:79" ht="13.5" thickBot="1">
      <c r="A498" s="58">
        <v>6</v>
      </c>
      <c r="B498" s="19" t="str">
        <f aca="true" t="shared" si="194" ref="B498:B505">IF(A498="","",VLOOKUP(A498,nomi,2))</f>
        <v>ren-san</v>
      </c>
      <c r="C498" s="32"/>
      <c r="D498" s="12"/>
      <c r="E498" s="12"/>
      <c r="F498" s="10"/>
      <c r="G498" s="19">
        <f>IF(A498="","",IF(F498="",COUNT(J$498:J$505)-1,2*(COUNT(J$498:J$505)-K498)-COUNTIF(K$498:K$505,K498)+1))</f>
        <v>2</v>
      </c>
      <c r="H498" s="19">
        <f>IF(J498="","",2*(COUNT(J$498:J$505)-1)-G498)</f>
        <v>2</v>
      </c>
      <c r="I498" s="19" t="str">
        <f aca="true" t="shared" si="195" ref="I498:I504">IF(J498="","",VLOOKUP(J498,nomi,2))</f>
        <v>man-rob</v>
      </c>
      <c r="J498" s="12">
        <v>5</v>
      </c>
      <c r="K498" s="24">
        <f>IF(F498="","",RANK(F498,F$498:F$505))</f>
      </c>
      <c r="BZ498" s="31">
        <f>A498</f>
        <v>6</v>
      </c>
      <c r="CA498" s="31">
        <f>G498</f>
        <v>2</v>
      </c>
    </row>
    <row r="499" spans="1:79" ht="13.5" thickBot="1">
      <c r="A499" s="58">
        <v>3</v>
      </c>
      <c r="B499" s="19" t="str">
        <f t="shared" si="194"/>
        <v>lil-gia</v>
      </c>
      <c r="C499" s="13"/>
      <c r="D499" s="12"/>
      <c r="E499" s="12"/>
      <c r="F499" s="10"/>
      <c r="G499" s="19">
        <f aca="true" t="shared" si="196" ref="G499:G505">IF(A499="","",IF(F499="",COUNT(J$498:J$505)-1,2*(COUNT(J$498:J$505)-K499)-COUNTIF(K$498:K$505,K499)+1))</f>
        <v>2</v>
      </c>
      <c r="H499" s="19">
        <f aca="true" t="shared" si="197" ref="H499:H505">IF(J499="","",2*(COUNT(J$498:J$505)-1)-G499)</f>
        <v>2</v>
      </c>
      <c r="I499" s="19" t="str">
        <f t="shared" si="195"/>
        <v>ant-din</v>
      </c>
      <c r="J499" s="12">
        <v>2</v>
      </c>
      <c r="K499" s="24">
        <f aca="true" t="shared" si="198" ref="K499:K505">IF(F499="","",RANK(F499,F$498:F$505))</f>
      </c>
      <c r="BZ499" s="31">
        <f aca="true" t="shared" si="199" ref="BZ499:BZ505">A499</f>
        <v>3</v>
      </c>
      <c r="CA499" s="31">
        <f aca="true" t="shared" si="200" ref="CA499:CA505">G499</f>
        <v>2</v>
      </c>
    </row>
    <row r="500" spans="1:79" ht="13.5" thickBot="1">
      <c r="A500" s="58">
        <v>4</v>
      </c>
      <c r="B500" s="19" t="str">
        <f t="shared" si="194"/>
        <v>iso-let</v>
      </c>
      <c r="C500" s="13"/>
      <c r="D500" s="12"/>
      <c r="E500" s="12"/>
      <c r="F500" s="10"/>
      <c r="G500" s="19">
        <f t="shared" si="196"/>
        <v>2</v>
      </c>
      <c r="H500" s="19">
        <f t="shared" si="197"/>
        <v>2</v>
      </c>
      <c r="I500" s="19" t="str">
        <f t="shared" si="195"/>
        <v>ces-gae</v>
      </c>
      <c r="J500" s="12">
        <v>1</v>
      </c>
      <c r="K500" s="24">
        <f t="shared" si="198"/>
      </c>
      <c r="BZ500" s="31">
        <f t="shared" si="199"/>
        <v>4</v>
      </c>
      <c r="CA500" s="31">
        <f t="shared" si="200"/>
        <v>2</v>
      </c>
    </row>
    <row r="501" spans="1:79" ht="13.5" thickBot="1">
      <c r="A501" s="58"/>
      <c r="B501" s="19">
        <f t="shared" si="194"/>
      </c>
      <c r="C501" s="13"/>
      <c r="D501" s="12"/>
      <c r="E501" s="12"/>
      <c r="F501" s="10"/>
      <c r="G501" s="19">
        <f t="shared" si="196"/>
      </c>
      <c r="H501" s="19">
        <f t="shared" si="197"/>
      </c>
      <c r="I501" s="19">
        <f t="shared" si="195"/>
      </c>
      <c r="J501" s="12"/>
      <c r="K501" s="24">
        <f t="shared" si="198"/>
      </c>
      <c r="BZ501" s="31">
        <f t="shared" si="199"/>
        <v>0</v>
      </c>
      <c r="CA501" s="31">
        <f t="shared" si="200"/>
      </c>
    </row>
    <row r="502" spans="1:79" ht="13.5" thickBot="1">
      <c r="A502" s="12"/>
      <c r="B502" s="19">
        <f t="shared" si="194"/>
      </c>
      <c r="C502" s="13"/>
      <c r="D502" s="12"/>
      <c r="E502" s="12"/>
      <c r="F502" s="10"/>
      <c r="G502" s="19">
        <f t="shared" si="196"/>
      </c>
      <c r="H502" s="19">
        <f t="shared" si="197"/>
      </c>
      <c r="I502" s="19">
        <f t="shared" si="195"/>
      </c>
      <c r="J502" s="12"/>
      <c r="K502" s="24">
        <f t="shared" si="198"/>
      </c>
      <c r="BZ502" s="31">
        <f t="shared" si="199"/>
        <v>0</v>
      </c>
      <c r="CA502" s="31">
        <f t="shared" si="200"/>
      </c>
    </row>
    <row r="503" spans="1:79" ht="13.5" thickBot="1">
      <c r="A503" s="12"/>
      <c r="B503" s="19">
        <f t="shared" si="194"/>
      </c>
      <c r="C503" s="13"/>
      <c r="D503" s="12"/>
      <c r="E503" s="12"/>
      <c r="F503" s="10"/>
      <c r="G503" s="19">
        <f t="shared" si="196"/>
      </c>
      <c r="H503" s="19">
        <f t="shared" si="197"/>
      </c>
      <c r="I503" s="19">
        <f t="shared" si="195"/>
      </c>
      <c r="J503" s="12"/>
      <c r="K503" s="24">
        <f t="shared" si="198"/>
      </c>
      <c r="BZ503" s="31">
        <f t="shared" si="199"/>
        <v>0</v>
      </c>
      <c r="CA503" s="31">
        <f t="shared" si="200"/>
      </c>
    </row>
    <row r="504" spans="1:79" ht="13.5" thickBot="1">
      <c r="A504" s="12"/>
      <c r="B504" s="19">
        <f t="shared" si="194"/>
      </c>
      <c r="C504" s="13"/>
      <c r="D504" s="12"/>
      <c r="E504" s="12"/>
      <c r="F504" s="10"/>
      <c r="G504" s="19">
        <f t="shared" si="196"/>
      </c>
      <c r="H504" s="19">
        <f t="shared" si="197"/>
      </c>
      <c r="I504" s="19">
        <f t="shared" si="195"/>
      </c>
      <c r="J504" s="12"/>
      <c r="K504" s="24">
        <f t="shared" si="198"/>
      </c>
      <c r="BZ504" s="31">
        <f t="shared" si="199"/>
        <v>0</v>
      </c>
      <c r="CA504" s="31">
        <f t="shared" si="200"/>
      </c>
    </row>
    <row r="505" spans="1:79" ht="13.5" thickBot="1">
      <c r="A505" s="12"/>
      <c r="B505" s="19">
        <f t="shared" si="194"/>
      </c>
      <c r="C505" s="13"/>
      <c r="D505" s="12"/>
      <c r="E505" s="12"/>
      <c r="F505" s="10"/>
      <c r="G505" s="19">
        <f t="shared" si="196"/>
      </c>
      <c r="H505" s="19">
        <f t="shared" si="197"/>
      </c>
      <c r="I505" s="19">
        <f>IF(J505="","",VLOOKUP(J505,nomi,2))</f>
      </c>
      <c r="J505" s="12"/>
      <c r="K505" s="24">
        <f t="shared" si="198"/>
      </c>
      <c r="BZ505" s="31">
        <f t="shared" si="199"/>
        <v>0</v>
      </c>
      <c r="CA505" s="31">
        <f t="shared" si="200"/>
      </c>
    </row>
    <row r="506" spans="6:79" ht="12.75">
      <c r="F506" s="14"/>
      <c r="BZ506" s="31">
        <f aca="true" t="shared" si="201" ref="BZ506:BZ513">J498</f>
        <v>5</v>
      </c>
      <c r="CA506" s="31">
        <f aca="true" t="shared" si="202" ref="CA506:CA513">H498</f>
        <v>2</v>
      </c>
    </row>
    <row r="507" spans="78:79" ht="12.75">
      <c r="BZ507" s="31">
        <f t="shared" si="201"/>
        <v>2</v>
      </c>
      <c r="CA507" s="31">
        <f t="shared" si="202"/>
        <v>2</v>
      </c>
    </row>
    <row r="508" spans="78:79" ht="12.75">
      <c r="BZ508" s="31">
        <f t="shared" si="201"/>
        <v>1</v>
      </c>
      <c r="CA508" s="31">
        <f t="shared" si="202"/>
        <v>2</v>
      </c>
    </row>
    <row r="509" spans="78:79" ht="12.75">
      <c r="BZ509" s="31">
        <f t="shared" si="201"/>
        <v>0</v>
      </c>
      <c r="CA509" s="31">
        <f t="shared" si="202"/>
      </c>
    </row>
    <row r="510" spans="78:79" ht="12.75">
      <c r="BZ510" s="31">
        <f t="shared" si="201"/>
        <v>0</v>
      </c>
      <c r="CA510" s="31">
        <f t="shared" si="202"/>
      </c>
    </row>
    <row r="511" spans="78:79" ht="12.75">
      <c r="BZ511" s="31">
        <f t="shared" si="201"/>
        <v>0</v>
      </c>
      <c r="CA511" s="31">
        <f t="shared" si="202"/>
      </c>
    </row>
    <row r="512" spans="78:79" ht="12.75">
      <c r="BZ512" s="31">
        <f t="shared" si="201"/>
        <v>0</v>
      </c>
      <c r="CA512" s="31">
        <f t="shared" si="202"/>
      </c>
    </row>
    <row r="513" spans="78:79" ht="12.75">
      <c r="BZ513" s="31">
        <f t="shared" si="201"/>
        <v>0</v>
      </c>
      <c r="CA513" s="31">
        <f t="shared" si="202"/>
      </c>
    </row>
    <row r="523" ht="13.5" thickBot="1"/>
    <row r="524" spans="1:11" ht="13.5" thickBot="1">
      <c r="A524" s="62">
        <f>$A$1</f>
        <v>40152</v>
      </c>
      <c r="B524" s="63"/>
      <c r="C524" s="69" t="s">
        <v>23</v>
      </c>
      <c r="D524" s="70"/>
      <c r="E524" s="70"/>
      <c r="F524" s="71"/>
      <c r="G524" s="64" t="s">
        <v>4</v>
      </c>
      <c r="H524" s="65"/>
      <c r="I524" s="66"/>
      <c r="J524" s="78" t="s">
        <v>95</v>
      </c>
      <c r="K524" s="20"/>
    </row>
    <row r="525" spans="1:11" ht="13.5" thickBot="1">
      <c r="A525" s="67" t="s">
        <v>33</v>
      </c>
      <c r="B525" s="68"/>
      <c r="C525" s="1" t="s">
        <v>1</v>
      </c>
      <c r="D525" s="1" t="s">
        <v>37</v>
      </c>
      <c r="E525" s="1" t="s">
        <v>38</v>
      </c>
      <c r="F525" s="17" t="s">
        <v>42</v>
      </c>
      <c r="G525" s="17" t="s">
        <v>43</v>
      </c>
      <c r="H525" s="30" t="s">
        <v>44</v>
      </c>
      <c r="I525" s="67" t="s">
        <v>51</v>
      </c>
      <c r="J525" s="68"/>
      <c r="K525" s="23" t="s">
        <v>45</v>
      </c>
    </row>
    <row r="526" spans="1:79" ht="13.5" thickBot="1">
      <c r="A526" s="58">
        <v>4</v>
      </c>
      <c r="B526" s="19" t="str">
        <f aca="true" t="shared" si="203" ref="B526:B533">IF(A526="","",VLOOKUP(A526,nomi,2))</f>
        <v>iso-let</v>
      </c>
      <c r="C526" s="13"/>
      <c r="D526" s="12"/>
      <c r="E526" s="12"/>
      <c r="F526" s="10"/>
      <c r="G526" s="19">
        <f>IF(A526="","",IF(F526="",COUNT(J$526:J$533)-1,2*(COUNT(J$526:J$533)-K526)-COUNTIF(K$526:K$533,K526)+1))</f>
        <v>2</v>
      </c>
      <c r="H526" s="19">
        <f>IF(J526="","",2*(COUNT(J$526:J$533)-1)-G526)</f>
        <v>2</v>
      </c>
      <c r="I526" s="19" t="str">
        <f aca="true" t="shared" si="204" ref="I526:I532">IF(J526="","",VLOOKUP(J526,nomi,2))</f>
        <v>ces-gae</v>
      </c>
      <c r="J526" s="12">
        <v>1</v>
      </c>
      <c r="K526" s="24">
        <f>IF(F526="","",RANK(F526,F$526:F$533))</f>
      </c>
      <c r="BZ526" s="31">
        <f>A526</f>
        <v>4</v>
      </c>
      <c r="CA526" s="31">
        <f>G526</f>
        <v>2</v>
      </c>
    </row>
    <row r="527" spans="1:79" ht="13.5" thickBot="1">
      <c r="A527" s="58">
        <v>3</v>
      </c>
      <c r="B527" s="19" t="str">
        <f t="shared" si="203"/>
        <v>lil-gia</v>
      </c>
      <c r="C527" s="13"/>
      <c r="D527" s="12"/>
      <c r="E527" s="12"/>
      <c r="F527" s="10"/>
      <c r="G527" s="19">
        <f aca="true" t="shared" si="205" ref="G527:G533">IF(A527="","",IF(F527="",COUNT(J$526:J$533)-1,2*(COUNT(J$526:J$533)-K527)-COUNTIF(K$526:K$533,K527)+1))</f>
        <v>2</v>
      </c>
      <c r="H527" s="19">
        <f aca="true" t="shared" si="206" ref="H527:H533">IF(J527="","",2*(COUNT(J$526:J$533)-1)-G527)</f>
        <v>2</v>
      </c>
      <c r="I527" s="19" t="str">
        <f t="shared" si="204"/>
        <v>ant-din</v>
      </c>
      <c r="J527" s="12">
        <v>2</v>
      </c>
      <c r="K527" s="24">
        <f aca="true" t="shared" si="207" ref="K527:K533">IF(F527="","",RANK(F527,F$526:F$533))</f>
      </c>
      <c r="BZ527" s="31">
        <f aca="true" t="shared" si="208" ref="BZ527:BZ533">A527</f>
        <v>3</v>
      </c>
      <c r="CA527" s="31">
        <f aca="true" t="shared" si="209" ref="CA527:CA533">G527</f>
        <v>2</v>
      </c>
    </row>
    <row r="528" spans="1:79" ht="13.5" thickBot="1">
      <c r="A528" s="58">
        <v>6</v>
      </c>
      <c r="B528" s="19" t="str">
        <f t="shared" si="203"/>
        <v>ren-san</v>
      </c>
      <c r="C528" s="13"/>
      <c r="D528" s="12"/>
      <c r="E528" s="12"/>
      <c r="F528" s="10"/>
      <c r="G528" s="19">
        <f t="shared" si="205"/>
        <v>2</v>
      </c>
      <c r="H528" s="19">
        <f t="shared" si="206"/>
        <v>2</v>
      </c>
      <c r="I528" s="19" t="str">
        <f t="shared" si="204"/>
        <v>man-rob</v>
      </c>
      <c r="J528" s="12">
        <v>5</v>
      </c>
      <c r="K528" s="24">
        <f t="shared" si="207"/>
      </c>
      <c r="BZ528" s="31">
        <f t="shared" si="208"/>
        <v>6</v>
      </c>
      <c r="CA528" s="31">
        <f t="shared" si="209"/>
        <v>2</v>
      </c>
    </row>
    <row r="529" spans="1:79" ht="13.5" thickBot="1">
      <c r="A529" s="58"/>
      <c r="B529" s="19">
        <f t="shared" si="203"/>
      </c>
      <c r="C529" s="13"/>
      <c r="D529" s="12"/>
      <c r="E529" s="12"/>
      <c r="F529" s="10"/>
      <c r="G529" s="19">
        <f t="shared" si="205"/>
      </c>
      <c r="H529" s="19">
        <f t="shared" si="206"/>
      </c>
      <c r="I529" s="19">
        <f t="shared" si="204"/>
      </c>
      <c r="J529" s="12"/>
      <c r="K529" s="24">
        <f t="shared" si="207"/>
      </c>
      <c r="BZ529" s="31">
        <f t="shared" si="208"/>
        <v>0</v>
      </c>
      <c r="CA529" s="31">
        <f t="shared" si="209"/>
      </c>
    </row>
    <row r="530" spans="1:79" ht="13.5" thickBot="1">
      <c r="A530" s="12"/>
      <c r="B530" s="19">
        <f t="shared" si="203"/>
      </c>
      <c r="C530" s="13"/>
      <c r="D530" s="12"/>
      <c r="E530" s="12"/>
      <c r="F530" s="10"/>
      <c r="G530" s="19">
        <f t="shared" si="205"/>
      </c>
      <c r="H530" s="19">
        <f t="shared" si="206"/>
      </c>
      <c r="I530" s="19">
        <f t="shared" si="204"/>
      </c>
      <c r="J530" s="12"/>
      <c r="K530" s="24">
        <f t="shared" si="207"/>
      </c>
      <c r="BZ530" s="31">
        <f t="shared" si="208"/>
        <v>0</v>
      </c>
      <c r="CA530" s="31">
        <f t="shared" si="209"/>
      </c>
    </row>
    <row r="531" spans="1:79" ht="13.5" thickBot="1">
      <c r="A531" s="12"/>
      <c r="B531" s="19">
        <f t="shared" si="203"/>
      </c>
      <c r="C531" s="13"/>
      <c r="D531" s="12"/>
      <c r="E531" s="12"/>
      <c r="F531" s="10"/>
      <c r="G531" s="19">
        <f t="shared" si="205"/>
      </c>
      <c r="H531" s="19">
        <f t="shared" si="206"/>
      </c>
      <c r="I531" s="19">
        <f t="shared" si="204"/>
      </c>
      <c r="J531" s="12"/>
      <c r="K531" s="24">
        <f t="shared" si="207"/>
      </c>
      <c r="BZ531" s="31">
        <f t="shared" si="208"/>
        <v>0</v>
      </c>
      <c r="CA531" s="31">
        <f t="shared" si="209"/>
      </c>
    </row>
    <row r="532" spans="1:79" ht="13.5" thickBot="1">
      <c r="A532" s="12"/>
      <c r="B532" s="19">
        <f t="shared" si="203"/>
      </c>
      <c r="C532" s="13"/>
      <c r="D532" s="12"/>
      <c r="E532" s="12"/>
      <c r="F532" s="10"/>
      <c r="G532" s="19">
        <f t="shared" si="205"/>
      </c>
      <c r="H532" s="19">
        <f t="shared" si="206"/>
      </c>
      <c r="I532" s="19">
        <f t="shared" si="204"/>
      </c>
      <c r="J532" s="12"/>
      <c r="K532" s="24">
        <f t="shared" si="207"/>
      </c>
      <c r="BZ532" s="31">
        <f t="shared" si="208"/>
        <v>0</v>
      </c>
      <c r="CA532" s="31">
        <f t="shared" si="209"/>
      </c>
    </row>
    <row r="533" spans="1:79" ht="13.5" thickBot="1">
      <c r="A533" s="12"/>
      <c r="B533" s="19">
        <f t="shared" si="203"/>
      </c>
      <c r="C533" s="13"/>
      <c r="D533" s="12"/>
      <c r="E533" s="12"/>
      <c r="F533" s="10"/>
      <c r="G533" s="19">
        <f t="shared" si="205"/>
      </c>
      <c r="H533" s="19">
        <f t="shared" si="206"/>
      </c>
      <c r="I533" s="19">
        <f>IF(J533="","",VLOOKUP(J533,nomi,2))</f>
      </c>
      <c r="J533" s="12"/>
      <c r="K533" s="24">
        <f t="shared" si="207"/>
      </c>
      <c r="BZ533" s="31">
        <f t="shared" si="208"/>
        <v>0</v>
      </c>
      <c r="CA533" s="31">
        <f t="shared" si="209"/>
      </c>
    </row>
    <row r="534" spans="6:79" ht="12.75">
      <c r="F534" s="14"/>
      <c r="BZ534" s="31">
        <f aca="true" t="shared" si="210" ref="BZ534:BZ541">J526</f>
        <v>1</v>
      </c>
      <c r="CA534" s="31">
        <f aca="true" t="shared" si="211" ref="CA534:CA541">H526</f>
        <v>2</v>
      </c>
    </row>
    <row r="535" spans="78:79" ht="12.75">
      <c r="BZ535" s="31">
        <f t="shared" si="210"/>
        <v>2</v>
      </c>
      <c r="CA535" s="31">
        <f t="shared" si="211"/>
        <v>2</v>
      </c>
    </row>
    <row r="536" spans="78:79" ht="12.75">
      <c r="BZ536" s="31">
        <f t="shared" si="210"/>
        <v>5</v>
      </c>
      <c r="CA536" s="31">
        <f t="shared" si="211"/>
        <v>2</v>
      </c>
    </row>
    <row r="537" spans="78:79" ht="12.75">
      <c r="BZ537" s="31">
        <f t="shared" si="210"/>
        <v>0</v>
      </c>
      <c r="CA537" s="31">
        <f t="shared" si="211"/>
      </c>
    </row>
    <row r="538" spans="78:79" ht="12.75">
      <c r="BZ538" s="31">
        <f t="shared" si="210"/>
        <v>0</v>
      </c>
      <c r="CA538" s="31">
        <f t="shared" si="211"/>
      </c>
    </row>
    <row r="539" spans="78:79" ht="12.75">
      <c r="BZ539" s="31">
        <f t="shared" si="210"/>
        <v>0</v>
      </c>
      <c r="CA539" s="31">
        <f t="shared" si="211"/>
      </c>
    </row>
    <row r="540" spans="78:79" ht="12.75">
      <c r="BZ540" s="31">
        <f t="shared" si="210"/>
        <v>0</v>
      </c>
      <c r="CA540" s="31">
        <f t="shared" si="211"/>
      </c>
    </row>
    <row r="541" spans="78:79" ht="12.75">
      <c r="BZ541" s="31">
        <f t="shared" si="210"/>
        <v>0</v>
      </c>
      <c r="CA541" s="31">
        <f t="shared" si="211"/>
      </c>
    </row>
    <row r="550" ht="13.5" thickBot="1"/>
    <row r="551" spans="1:11" ht="13.5" thickBot="1">
      <c r="A551" s="62">
        <f>$A$1</f>
        <v>40152</v>
      </c>
      <c r="B551" s="63"/>
      <c r="C551" s="69" t="s">
        <v>24</v>
      </c>
      <c r="D551" s="70"/>
      <c r="E551" s="70"/>
      <c r="F551" s="71"/>
      <c r="G551" s="64" t="s">
        <v>4</v>
      </c>
      <c r="H551" s="65"/>
      <c r="I551" s="66"/>
      <c r="J551" s="27" t="s">
        <v>92</v>
      </c>
      <c r="K551" s="20"/>
    </row>
    <row r="552" spans="1:11" ht="13.5" thickBot="1">
      <c r="A552" s="67" t="s">
        <v>33</v>
      </c>
      <c r="B552" s="68"/>
      <c r="C552" s="1" t="s">
        <v>1</v>
      </c>
      <c r="D552" s="1" t="s">
        <v>37</v>
      </c>
      <c r="E552" s="1" t="s">
        <v>38</v>
      </c>
      <c r="F552" s="17" t="s">
        <v>42</v>
      </c>
      <c r="G552" s="17" t="s">
        <v>43</v>
      </c>
      <c r="H552" s="30" t="s">
        <v>44</v>
      </c>
      <c r="I552" s="60" t="s">
        <v>0</v>
      </c>
      <c r="J552" s="61"/>
      <c r="K552" s="23" t="s">
        <v>45</v>
      </c>
    </row>
    <row r="553" spans="1:79" ht="13.5" thickBot="1">
      <c r="A553" s="58"/>
      <c r="B553" s="19">
        <f aca="true" t="shared" si="212" ref="B553:B560">IF(A553="","",VLOOKUP(A553,nomi,2))</f>
      </c>
      <c r="C553" s="13"/>
      <c r="D553" s="12"/>
      <c r="E553" s="12"/>
      <c r="F553" s="10"/>
      <c r="G553" s="19">
        <f>IF(A553="","",IF(F553="",COUNT(J$553:J$560)-1,2*(COUNT(J$553:J$560)-K553)-COUNTIF(K$553:K$560,K553)+1))</f>
      </c>
      <c r="H553" s="19">
        <f>IF(J553="","",2*(COUNT(J$553:J$560)-1)-G553)</f>
      </c>
      <c r="I553" s="19">
        <f aca="true" t="shared" si="213" ref="I553:I559">IF(J553="","",VLOOKUP(J553,nomi,2))</f>
      </c>
      <c r="J553" s="12"/>
      <c r="K553" s="24">
        <f>IF(F553="","",RANK(F553,F$553:F$560))</f>
      </c>
      <c r="BZ553" s="31">
        <f>A553</f>
        <v>0</v>
      </c>
      <c r="CA553" s="31">
        <f>G553</f>
      </c>
    </row>
    <row r="554" spans="1:79" ht="13.5" thickBot="1">
      <c r="A554" s="58"/>
      <c r="B554" s="19">
        <f t="shared" si="212"/>
      </c>
      <c r="C554" s="13"/>
      <c r="D554" s="12"/>
      <c r="E554" s="12"/>
      <c r="F554" s="10"/>
      <c r="G554" s="19">
        <f aca="true" t="shared" si="214" ref="G554:G560">IF(A554="","",IF(F554="",COUNT(J$553:J$560)-1,2*(COUNT(J$553:J$560)-K554)-COUNTIF(K$553:K$560,K554)+1))</f>
      </c>
      <c r="H554" s="19">
        <f aca="true" t="shared" si="215" ref="H554:H560">IF(J554="","",2*(COUNT(J$553:J$560)-1)-G554)</f>
      </c>
      <c r="I554" s="19">
        <f t="shared" si="213"/>
      </c>
      <c r="J554" s="12"/>
      <c r="K554" s="24">
        <f aca="true" t="shared" si="216" ref="K554:K560">IF(F554="","",RANK(F554,F$553:F$560))</f>
      </c>
      <c r="BZ554" s="31">
        <f aca="true" t="shared" si="217" ref="BZ554:BZ560">A554</f>
        <v>0</v>
      </c>
      <c r="CA554" s="31">
        <f aca="true" t="shared" si="218" ref="CA554:CA560">G554</f>
      </c>
    </row>
    <row r="555" spans="1:79" ht="13.5" thickBot="1">
      <c r="A555" s="58"/>
      <c r="B555" s="19">
        <f t="shared" si="212"/>
      </c>
      <c r="C555" s="13"/>
      <c r="D555" s="12"/>
      <c r="E555" s="12"/>
      <c r="F555" s="10"/>
      <c r="G555" s="19">
        <f t="shared" si="214"/>
      </c>
      <c r="H555" s="19">
        <f t="shared" si="215"/>
      </c>
      <c r="I555" s="19">
        <f t="shared" si="213"/>
      </c>
      <c r="J555" s="12"/>
      <c r="K555" s="24">
        <f t="shared" si="216"/>
      </c>
      <c r="BZ555" s="31">
        <f t="shared" si="217"/>
        <v>0</v>
      </c>
      <c r="CA555" s="31">
        <f t="shared" si="218"/>
      </c>
    </row>
    <row r="556" spans="1:79" ht="13.5" thickBot="1">
      <c r="A556" s="58"/>
      <c r="B556" s="19">
        <f t="shared" si="212"/>
      </c>
      <c r="C556" s="13"/>
      <c r="D556" s="12"/>
      <c r="E556" s="12"/>
      <c r="F556" s="10"/>
      <c r="G556" s="19">
        <f t="shared" si="214"/>
      </c>
      <c r="H556" s="19">
        <f t="shared" si="215"/>
      </c>
      <c r="I556" s="19">
        <f t="shared" si="213"/>
      </c>
      <c r="J556" s="12"/>
      <c r="K556" s="24">
        <f t="shared" si="216"/>
      </c>
      <c r="BZ556" s="31">
        <f t="shared" si="217"/>
        <v>0</v>
      </c>
      <c r="CA556" s="31">
        <f t="shared" si="218"/>
      </c>
    </row>
    <row r="557" spans="1:79" ht="13.5" thickBot="1">
      <c r="A557" s="12"/>
      <c r="B557" s="19">
        <f t="shared" si="212"/>
      </c>
      <c r="C557" s="13"/>
      <c r="D557" s="12"/>
      <c r="E557" s="12"/>
      <c r="F557" s="10"/>
      <c r="G557" s="19">
        <f t="shared" si="214"/>
      </c>
      <c r="H557" s="19">
        <f t="shared" si="215"/>
      </c>
      <c r="I557" s="19">
        <f t="shared" si="213"/>
      </c>
      <c r="J557" s="12"/>
      <c r="K557" s="24">
        <f t="shared" si="216"/>
      </c>
      <c r="BZ557" s="31">
        <f t="shared" si="217"/>
        <v>0</v>
      </c>
      <c r="CA557" s="31">
        <f t="shared" si="218"/>
      </c>
    </row>
    <row r="558" spans="1:79" ht="13.5" thickBot="1">
      <c r="A558" s="12"/>
      <c r="B558" s="19">
        <f t="shared" si="212"/>
      </c>
      <c r="C558" s="13"/>
      <c r="D558" s="12"/>
      <c r="E558" s="12"/>
      <c r="F558" s="10"/>
      <c r="G558" s="19">
        <f t="shared" si="214"/>
      </c>
      <c r="H558" s="19">
        <f t="shared" si="215"/>
      </c>
      <c r="I558" s="19">
        <f t="shared" si="213"/>
      </c>
      <c r="J558" s="12"/>
      <c r="K558" s="24">
        <f t="shared" si="216"/>
      </c>
      <c r="BZ558" s="31">
        <f t="shared" si="217"/>
        <v>0</v>
      </c>
      <c r="CA558" s="31">
        <f t="shared" si="218"/>
      </c>
    </row>
    <row r="559" spans="1:79" ht="13.5" thickBot="1">
      <c r="A559" s="12"/>
      <c r="B559" s="19">
        <f t="shared" si="212"/>
      </c>
      <c r="C559" s="13"/>
      <c r="D559" s="12"/>
      <c r="E559" s="12"/>
      <c r="F559" s="10"/>
      <c r="G559" s="19">
        <f t="shared" si="214"/>
      </c>
      <c r="H559" s="19">
        <f t="shared" si="215"/>
      </c>
      <c r="I559" s="19">
        <f t="shared" si="213"/>
      </c>
      <c r="J559" s="12"/>
      <c r="K559" s="24">
        <f t="shared" si="216"/>
      </c>
      <c r="BZ559" s="31">
        <f t="shared" si="217"/>
        <v>0</v>
      </c>
      <c r="CA559" s="31">
        <f t="shared" si="218"/>
      </c>
    </row>
    <row r="560" spans="1:79" ht="13.5" thickBot="1">
      <c r="A560" s="12"/>
      <c r="B560" s="19">
        <f t="shared" si="212"/>
      </c>
      <c r="C560" s="13"/>
      <c r="D560" s="12"/>
      <c r="E560" s="12"/>
      <c r="F560" s="10"/>
      <c r="G560" s="19">
        <f t="shared" si="214"/>
      </c>
      <c r="H560" s="19">
        <f t="shared" si="215"/>
      </c>
      <c r="I560" s="19">
        <f>IF(J560="","",VLOOKUP(J560,nomi,2))</f>
      </c>
      <c r="J560" s="12"/>
      <c r="K560" s="24">
        <f t="shared" si="216"/>
      </c>
      <c r="BZ560" s="31">
        <f t="shared" si="217"/>
        <v>0</v>
      </c>
      <c r="CA560" s="31">
        <f t="shared" si="218"/>
      </c>
    </row>
    <row r="561" spans="6:79" ht="12.75">
      <c r="F561" s="14"/>
      <c r="BZ561" s="31">
        <f aca="true" t="shared" si="219" ref="BZ561:BZ568">J553</f>
        <v>0</v>
      </c>
      <c r="CA561" s="31">
        <f aca="true" t="shared" si="220" ref="CA561:CA568">H553</f>
      </c>
    </row>
    <row r="562" spans="78:79" ht="12.75">
      <c r="BZ562" s="31">
        <f t="shared" si="219"/>
        <v>0</v>
      </c>
      <c r="CA562" s="31">
        <f t="shared" si="220"/>
      </c>
    </row>
    <row r="563" spans="78:79" ht="12.75">
      <c r="BZ563" s="31">
        <f t="shared" si="219"/>
        <v>0</v>
      </c>
      <c r="CA563" s="31">
        <f t="shared" si="220"/>
      </c>
    </row>
    <row r="564" spans="78:79" ht="12.75">
      <c r="BZ564" s="31">
        <f t="shared" si="219"/>
        <v>0</v>
      </c>
      <c r="CA564" s="31">
        <f t="shared" si="220"/>
      </c>
    </row>
    <row r="565" spans="78:79" ht="12.75">
      <c r="BZ565" s="31">
        <f t="shared" si="219"/>
        <v>0</v>
      </c>
      <c r="CA565" s="31">
        <f t="shared" si="220"/>
      </c>
    </row>
    <row r="566" spans="78:79" ht="12.75">
      <c r="BZ566" s="31">
        <f t="shared" si="219"/>
        <v>0</v>
      </c>
      <c r="CA566" s="31">
        <f t="shared" si="220"/>
      </c>
    </row>
    <row r="567" spans="78:79" ht="12.75">
      <c r="BZ567" s="31">
        <f t="shared" si="219"/>
        <v>0</v>
      </c>
      <c r="CA567" s="31">
        <f t="shared" si="220"/>
      </c>
    </row>
    <row r="568" spans="78:79" ht="12.75">
      <c r="BZ568" s="31">
        <f t="shared" si="219"/>
        <v>0</v>
      </c>
      <c r="CA568" s="31">
        <f t="shared" si="220"/>
      </c>
    </row>
    <row r="578" ht="13.5" thickBot="1"/>
    <row r="579" spans="1:11" ht="13.5" thickBot="1">
      <c r="A579" s="62">
        <f>$A$1</f>
        <v>40152</v>
      </c>
      <c r="B579" s="63"/>
      <c r="C579" s="69" t="s">
        <v>25</v>
      </c>
      <c r="D579" s="70"/>
      <c r="E579" s="70"/>
      <c r="F579" s="71"/>
      <c r="G579" s="64" t="s">
        <v>4</v>
      </c>
      <c r="H579" s="65"/>
      <c r="I579" s="66"/>
      <c r="J579" s="27"/>
      <c r="K579" s="20"/>
    </row>
    <row r="580" spans="1:11" ht="13.5" thickBot="1">
      <c r="A580" s="60" t="s">
        <v>56</v>
      </c>
      <c r="B580" s="61"/>
      <c r="C580" s="1" t="s">
        <v>1</v>
      </c>
      <c r="D580" s="1" t="s">
        <v>37</v>
      </c>
      <c r="E580" s="1" t="s">
        <v>38</v>
      </c>
      <c r="F580" s="17" t="s">
        <v>42</v>
      </c>
      <c r="G580" s="17" t="s">
        <v>43</v>
      </c>
      <c r="H580" s="30" t="s">
        <v>44</v>
      </c>
      <c r="I580" s="60" t="s">
        <v>0</v>
      </c>
      <c r="J580" s="61"/>
      <c r="K580" s="23" t="s">
        <v>45</v>
      </c>
    </row>
    <row r="581" spans="1:79" ht="13.5" thickBot="1">
      <c r="A581" s="12"/>
      <c r="B581" s="19">
        <f aca="true" t="shared" si="221" ref="B581:B588">IF(A581="","",VLOOKUP(A581,nomi,2))</f>
      </c>
      <c r="C581" s="13"/>
      <c r="D581" s="12"/>
      <c r="E581" s="12"/>
      <c r="F581" s="10"/>
      <c r="G581" s="19">
        <f>IF(A581="","",IF(F581="",COUNT(J$581:J$588)-1,2*(COUNT(J$581:J$588)-K581)-COUNTIF(K$581:K$588,K581)+1))</f>
      </c>
      <c r="H581" s="19">
        <f>IF(J581="","",2*(COUNT(J$581:J$588)-1)-G581)</f>
      </c>
      <c r="I581" s="19">
        <f aca="true" t="shared" si="222" ref="I581:I587">IF(J581="","",VLOOKUP(J581,nomi,2))</f>
      </c>
      <c r="J581" s="12"/>
      <c r="K581" s="24">
        <f>IF(F581="","",RANK(F581,F$581:F$588))</f>
      </c>
      <c r="BZ581" s="31">
        <f>A581</f>
        <v>0</v>
      </c>
      <c r="CA581" s="31">
        <f>G581</f>
      </c>
    </row>
    <row r="582" spans="1:79" ht="13.5" thickBot="1">
      <c r="A582" s="12"/>
      <c r="B582" s="19">
        <f t="shared" si="221"/>
      </c>
      <c r="C582" s="13"/>
      <c r="D582" s="12"/>
      <c r="E582" s="12"/>
      <c r="F582" s="10"/>
      <c r="G582" s="19">
        <f aca="true" t="shared" si="223" ref="G582:G588">IF(A582="","",IF(F582="",COUNT(J$581:J$588)-1,2*(COUNT(J$581:J$588)-K582)-COUNTIF(K$581:K$588,K582)+1))</f>
      </c>
      <c r="H582" s="19">
        <f aca="true" t="shared" si="224" ref="H582:H588">IF(J582="","",2*(COUNT(J$581:J$588)-1)-G582)</f>
      </c>
      <c r="I582" s="19">
        <f t="shared" si="222"/>
      </c>
      <c r="J582" s="12"/>
      <c r="K582" s="24">
        <f aca="true" t="shared" si="225" ref="K582:K588">IF(F582="","",RANK(F582,F$581:F$588))</f>
      </c>
      <c r="BZ582" s="31">
        <f aca="true" t="shared" si="226" ref="BZ582:BZ588">A582</f>
        <v>0</v>
      </c>
      <c r="CA582" s="31">
        <f aca="true" t="shared" si="227" ref="CA582:CA588">G582</f>
      </c>
    </row>
    <row r="583" spans="1:79" ht="13.5" thickBot="1">
      <c r="A583" s="12"/>
      <c r="B583" s="19">
        <f t="shared" si="221"/>
      </c>
      <c r="C583" s="13"/>
      <c r="D583" s="12"/>
      <c r="E583" s="12"/>
      <c r="F583" s="10"/>
      <c r="G583" s="19">
        <f t="shared" si="223"/>
      </c>
      <c r="H583" s="19">
        <f t="shared" si="224"/>
      </c>
      <c r="I583" s="19">
        <f t="shared" si="222"/>
      </c>
      <c r="J583" s="12"/>
      <c r="K583" s="24">
        <f t="shared" si="225"/>
      </c>
      <c r="BZ583" s="31">
        <f t="shared" si="226"/>
        <v>0</v>
      </c>
      <c r="CA583" s="31">
        <f t="shared" si="227"/>
      </c>
    </row>
    <row r="584" spans="1:79" ht="13.5" thickBot="1">
      <c r="A584" s="12"/>
      <c r="B584" s="19">
        <f t="shared" si="221"/>
      </c>
      <c r="C584" s="13"/>
      <c r="D584" s="12"/>
      <c r="E584" s="12"/>
      <c r="F584" s="10"/>
      <c r="G584" s="19">
        <f t="shared" si="223"/>
      </c>
      <c r="H584" s="19">
        <f t="shared" si="224"/>
      </c>
      <c r="I584" s="19">
        <f t="shared" si="222"/>
      </c>
      <c r="J584" s="12"/>
      <c r="K584" s="24">
        <f t="shared" si="225"/>
      </c>
      <c r="BZ584" s="31">
        <f t="shared" si="226"/>
        <v>0</v>
      </c>
      <c r="CA584" s="31">
        <f t="shared" si="227"/>
      </c>
    </row>
    <row r="585" spans="1:79" ht="13.5" thickBot="1">
      <c r="A585" s="12"/>
      <c r="B585" s="19">
        <f t="shared" si="221"/>
      </c>
      <c r="C585" s="13"/>
      <c r="D585" s="12"/>
      <c r="E585" s="12"/>
      <c r="F585" s="10"/>
      <c r="G585" s="19">
        <f t="shared" si="223"/>
      </c>
      <c r="H585" s="19">
        <f t="shared" si="224"/>
      </c>
      <c r="I585" s="19">
        <f t="shared" si="222"/>
      </c>
      <c r="J585" s="12"/>
      <c r="K585" s="24">
        <f t="shared" si="225"/>
      </c>
      <c r="BZ585" s="31">
        <f t="shared" si="226"/>
        <v>0</v>
      </c>
      <c r="CA585" s="31">
        <f t="shared" si="227"/>
      </c>
    </row>
    <row r="586" spans="1:79" ht="13.5" thickBot="1">
      <c r="A586" s="12"/>
      <c r="B586" s="19">
        <f t="shared" si="221"/>
      </c>
      <c r="C586" s="13"/>
      <c r="D586" s="12"/>
      <c r="E586" s="12"/>
      <c r="F586" s="10"/>
      <c r="G586" s="19">
        <f t="shared" si="223"/>
      </c>
      <c r="H586" s="19">
        <f t="shared" si="224"/>
      </c>
      <c r="I586" s="19">
        <f t="shared" si="222"/>
      </c>
      <c r="J586" s="12"/>
      <c r="K586" s="24">
        <f t="shared" si="225"/>
      </c>
      <c r="BZ586" s="31">
        <f t="shared" si="226"/>
        <v>0</v>
      </c>
      <c r="CA586" s="31">
        <f t="shared" si="227"/>
      </c>
    </row>
    <row r="587" spans="1:79" ht="13.5" thickBot="1">
      <c r="A587" s="12"/>
      <c r="B587" s="19">
        <f t="shared" si="221"/>
      </c>
      <c r="C587" s="13"/>
      <c r="D587" s="12"/>
      <c r="E587" s="12"/>
      <c r="F587" s="10"/>
      <c r="G587" s="19">
        <f t="shared" si="223"/>
      </c>
      <c r="H587" s="19">
        <f t="shared" si="224"/>
      </c>
      <c r="I587" s="19">
        <f t="shared" si="222"/>
      </c>
      <c r="J587" s="12"/>
      <c r="K587" s="24">
        <f t="shared" si="225"/>
      </c>
      <c r="BZ587" s="31">
        <f t="shared" si="226"/>
        <v>0</v>
      </c>
      <c r="CA587" s="31">
        <f t="shared" si="227"/>
      </c>
    </row>
    <row r="588" spans="1:79" ht="13.5" thickBot="1">
      <c r="A588" s="12"/>
      <c r="B588" s="19">
        <f t="shared" si="221"/>
      </c>
      <c r="C588" s="13"/>
      <c r="D588" s="12"/>
      <c r="E588" s="12"/>
      <c r="F588" s="10"/>
      <c r="G588" s="19">
        <f t="shared" si="223"/>
      </c>
      <c r="H588" s="19">
        <f t="shared" si="224"/>
      </c>
      <c r="I588" s="19">
        <f>IF(J588="","",VLOOKUP(J588,nomi,2))</f>
      </c>
      <c r="J588" s="12"/>
      <c r="K588" s="24">
        <f t="shared" si="225"/>
      </c>
      <c r="BZ588" s="31">
        <f t="shared" si="226"/>
        <v>0</v>
      </c>
      <c r="CA588" s="31">
        <f t="shared" si="227"/>
      </c>
    </row>
    <row r="589" spans="6:79" ht="12.75">
      <c r="F589" s="14"/>
      <c r="BZ589" s="31">
        <f aca="true" t="shared" si="228" ref="BZ589:BZ596">J581</f>
        <v>0</v>
      </c>
      <c r="CA589" s="31">
        <f aca="true" t="shared" si="229" ref="CA589:CA596">H581</f>
      </c>
    </row>
    <row r="590" spans="78:79" ht="12.75">
      <c r="BZ590" s="31">
        <f t="shared" si="228"/>
        <v>0</v>
      </c>
      <c r="CA590" s="31">
        <f t="shared" si="229"/>
      </c>
    </row>
    <row r="591" spans="78:79" ht="12.75">
      <c r="BZ591" s="31">
        <f t="shared" si="228"/>
        <v>0</v>
      </c>
      <c r="CA591" s="31">
        <f t="shared" si="229"/>
      </c>
    </row>
    <row r="592" spans="78:79" ht="12.75">
      <c r="BZ592" s="31">
        <f t="shared" si="228"/>
        <v>0</v>
      </c>
      <c r="CA592" s="31">
        <f t="shared" si="229"/>
      </c>
    </row>
    <row r="593" spans="78:79" ht="12.75">
      <c r="BZ593" s="31">
        <f t="shared" si="228"/>
        <v>0</v>
      </c>
      <c r="CA593" s="31">
        <f t="shared" si="229"/>
      </c>
    </row>
    <row r="594" spans="78:79" ht="12.75">
      <c r="BZ594" s="31">
        <f t="shared" si="228"/>
        <v>0</v>
      </c>
      <c r="CA594" s="31">
        <f t="shared" si="229"/>
      </c>
    </row>
    <row r="595" spans="78:79" ht="12.75">
      <c r="BZ595" s="31">
        <f t="shared" si="228"/>
        <v>0</v>
      </c>
      <c r="CA595" s="31">
        <f t="shared" si="229"/>
      </c>
    </row>
    <row r="596" spans="78:79" ht="12.75">
      <c r="BZ596" s="31">
        <f t="shared" si="228"/>
        <v>0</v>
      </c>
      <c r="CA596" s="31">
        <f t="shared" si="229"/>
      </c>
    </row>
    <row r="605" spans="1:11" ht="13.5" thickBo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3.5" thickBot="1">
      <c r="A606" s="62">
        <f>$A$1</f>
        <v>40152</v>
      </c>
      <c r="B606" s="63"/>
      <c r="C606" s="69" t="s">
        <v>26</v>
      </c>
      <c r="D606" s="70"/>
      <c r="E606" s="70"/>
      <c r="F606" s="71"/>
      <c r="G606" s="64" t="s">
        <v>4</v>
      </c>
      <c r="H606" s="65"/>
      <c r="I606" s="66"/>
      <c r="J606" s="27"/>
      <c r="K606" s="20"/>
    </row>
    <row r="607" spans="1:11" ht="13.5" thickBot="1">
      <c r="A607" s="72" t="s">
        <v>56</v>
      </c>
      <c r="B607" s="73"/>
      <c r="C607" s="1" t="s">
        <v>1</v>
      </c>
      <c r="D607" s="1" t="s">
        <v>37</v>
      </c>
      <c r="E607" s="1" t="s">
        <v>38</v>
      </c>
      <c r="F607" s="17" t="s">
        <v>42</v>
      </c>
      <c r="G607" s="17" t="s">
        <v>43</v>
      </c>
      <c r="H607" s="30" t="s">
        <v>44</v>
      </c>
      <c r="I607" s="60" t="s">
        <v>0</v>
      </c>
      <c r="J607" s="61"/>
      <c r="K607" s="23" t="s">
        <v>45</v>
      </c>
    </row>
    <row r="608" spans="1:79" ht="13.5" thickBot="1">
      <c r="A608" s="12"/>
      <c r="B608" s="19">
        <f aca="true" t="shared" si="230" ref="B608:B615">IF(A608="","",VLOOKUP(A608,nomi,2))</f>
      </c>
      <c r="C608" s="13"/>
      <c r="D608" s="12"/>
      <c r="E608" s="12"/>
      <c r="F608" s="10"/>
      <c r="G608" s="19">
        <f>IF(A608="","",IF(F608="",COUNT(J$608:J$615)-1,2*(COUNT(J$608:J$615)-K608)-COUNTIF(K$608:K$615,K608)+1))</f>
      </c>
      <c r="H608" s="19">
        <f>IF(J608="","",2*(COUNT(J$608:J$615)-1)-G608)</f>
      </c>
      <c r="I608" s="19">
        <f aca="true" t="shared" si="231" ref="I608:I614">IF(J608="","",VLOOKUP(J608,nomi,2))</f>
      </c>
      <c r="J608" s="12"/>
      <c r="K608" s="24">
        <f>IF(F608="","",RANK(F608,F$608:F$615))</f>
      </c>
      <c r="BZ608" s="31">
        <f>A608</f>
        <v>0</v>
      </c>
      <c r="CA608" s="31">
        <f>G608</f>
      </c>
    </row>
    <row r="609" spans="1:79" ht="13.5" thickBot="1">
      <c r="A609" s="12"/>
      <c r="B609" s="19">
        <f t="shared" si="230"/>
      </c>
      <c r="C609" s="13"/>
      <c r="D609" s="12"/>
      <c r="E609" s="12"/>
      <c r="F609" s="10"/>
      <c r="G609" s="19">
        <f aca="true" t="shared" si="232" ref="G609:G615">IF(A609="","",IF(F609="",COUNT(J$608:J$615)-1,2*(COUNT(J$608:J$615)-K609)-COUNTIF(K$608:K$615,K609)+1))</f>
      </c>
      <c r="H609" s="19">
        <f aca="true" t="shared" si="233" ref="H609:H615">IF(J609="","",2*(COUNT(J$608:J$615)-1)-G609)</f>
      </c>
      <c r="I609" s="19">
        <f t="shared" si="231"/>
      </c>
      <c r="J609" s="12"/>
      <c r="K609" s="24">
        <f aca="true" t="shared" si="234" ref="K609:K616">IF(F609="","",RANK(F609,F$608:F$615))</f>
      </c>
      <c r="BZ609" s="31">
        <f aca="true" t="shared" si="235" ref="BZ609:BZ615">A609</f>
        <v>0</v>
      </c>
      <c r="CA609" s="31">
        <f aca="true" t="shared" si="236" ref="CA609:CA615">G609</f>
      </c>
    </row>
    <row r="610" spans="1:79" ht="13.5" thickBot="1">
      <c r="A610" s="12"/>
      <c r="B610" s="19">
        <f t="shared" si="230"/>
      </c>
      <c r="C610" s="13"/>
      <c r="D610" s="12"/>
      <c r="E610" s="12"/>
      <c r="F610" s="10"/>
      <c r="G610" s="19">
        <f t="shared" si="232"/>
      </c>
      <c r="H610" s="19">
        <f t="shared" si="233"/>
      </c>
      <c r="I610" s="19">
        <f t="shared" si="231"/>
      </c>
      <c r="J610" s="12"/>
      <c r="K610" s="24">
        <f t="shared" si="234"/>
      </c>
      <c r="BZ610" s="31">
        <f t="shared" si="235"/>
        <v>0</v>
      </c>
      <c r="CA610" s="31">
        <f t="shared" si="236"/>
      </c>
    </row>
    <row r="611" spans="1:79" ht="13.5" thickBot="1">
      <c r="A611" s="12"/>
      <c r="B611" s="19">
        <f t="shared" si="230"/>
      </c>
      <c r="C611" s="13"/>
      <c r="D611" s="12"/>
      <c r="E611" s="12"/>
      <c r="F611" s="10"/>
      <c r="G611" s="19">
        <f t="shared" si="232"/>
      </c>
      <c r="H611" s="19">
        <f t="shared" si="233"/>
      </c>
      <c r="I611" s="19">
        <f t="shared" si="231"/>
      </c>
      <c r="J611" s="12"/>
      <c r="K611" s="24">
        <f t="shared" si="234"/>
      </c>
      <c r="BZ611" s="31">
        <f t="shared" si="235"/>
        <v>0</v>
      </c>
      <c r="CA611" s="31">
        <f t="shared" si="236"/>
      </c>
    </row>
    <row r="612" spans="1:79" ht="13.5" thickBot="1">
      <c r="A612" s="12"/>
      <c r="B612" s="19">
        <f t="shared" si="230"/>
      </c>
      <c r="C612" s="13"/>
      <c r="D612" s="12"/>
      <c r="E612" s="12"/>
      <c r="F612" s="10"/>
      <c r="G612" s="19">
        <f t="shared" si="232"/>
      </c>
      <c r="H612" s="19">
        <f t="shared" si="233"/>
      </c>
      <c r="I612" s="19">
        <f t="shared" si="231"/>
      </c>
      <c r="J612" s="12"/>
      <c r="K612" s="24">
        <f t="shared" si="234"/>
      </c>
      <c r="BZ612" s="31">
        <f t="shared" si="235"/>
        <v>0</v>
      </c>
      <c r="CA612" s="31">
        <f t="shared" si="236"/>
      </c>
    </row>
    <row r="613" spans="1:79" ht="13.5" thickBot="1">
      <c r="A613" s="12"/>
      <c r="B613" s="19">
        <f t="shared" si="230"/>
      </c>
      <c r="C613" s="13"/>
      <c r="D613" s="12"/>
      <c r="E613" s="12"/>
      <c r="F613" s="10"/>
      <c r="G613" s="19">
        <f t="shared" si="232"/>
      </c>
      <c r="H613" s="19">
        <f t="shared" si="233"/>
      </c>
      <c r="I613" s="19">
        <f t="shared" si="231"/>
      </c>
      <c r="J613" s="12"/>
      <c r="K613" s="24">
        <f t="shared" si="234"/>
      </c>
      <c r="BZ613" s="31">
        <f t="shared" si="235"/>
        <v>0</v>
      </c>
      <c r="CA613" s="31">
        <f t="shared" si="236"/>
      </c>
    </row>
    <row r="614" spans="1:79" ht="13.5" thickBot="1">
      <c r="A614" s="12"/>
      <c r="B614" s="19">
        <f t="shared" si="230"/>
      </c>
      <c r="C614" s="13"/>
      <c r="D614" s="12"/>
      <c r="E614" s="12"/>
      <c r="F614" s="10"/>
      <c r="G614" s="19">
        <f t="shared" si="232"/>
      </c>
      <c r="H614" s="19">
        <f t="shared" si="233"/>
      </c>
      <c r="I614" s="19">
        <f t="shared" si="231"/>
      </c>
      <c r="J614" s="12"/>
      <c r="K614" s="24">
        <f t="shared" si="234"/>
      </c>
      <c r="BZ614" s="31">
        <f t="shared" si="235"/>
        <v>0</v>
      </c>
      <c r="CA614" s="31">
        <f t="shared" si="236"/>
      </c>
    </row>
    <row r="615" spans="1:79" ht="13.5" thickBot="1">
      <c r="A615" s="12"/>
      <c r="B615" s="19">
        <f t="shared" si="230"/>
      </c>
      <c r="C615" s="13"/>
      <c r="D615" s="12"/>
      <c r="E615" s="12"/>
      <c r="F615" s="10"/>
      <c r="G615" s="19">
        <f t="shared" si="232"/>
      </c>
      <c r="H615" s="19">
        <f t="shared" si="233"/>
      </c>
      <c r="I615" s="19">
        <f>IF(J615="","",VLOOKUP(J615,nomi,2))</f>
      </c>
      <c r="J615" s="12"/>
      <c r="K615" s="24">
        <f t="shared" si="234"/>
      </c>
      <c r="BZ615" s="31">
        <f t="shared" si="235"/>
        <v>0</v>
      </c>
      <c r="CA615" s="31">
        <f t="shared" si="236"/>
      </c>
    </row>
    <row r="616" spans="6:79" ht="12.75">
      <c r="F616" s="14"/>
      <c r="K616" s="49">
        <f t="shared" si="234"/>
      </c>
      <c r="BZ616" s="31">
        <f aca="true" t="shared" si="237" ref="BZ616:BZ623">J608</f>
        <v>0</v>
      </c>
      <c r="CA616" s="31">
        <f aca="true" t="shared" si="238" ref="CA616:CA623">H608</f>
      </c>
    </row>
    <row r="617" spans="78:79" ht="12.75">
      <c r="BZ617" s="31">
        <f t="shared" si="237"/>
        <v>0</v>
      </c>
      <c r="CA617" s="31">
        <f t="shared" si="238"/>
      </c>
    </row>
    <row r="618" spans="78:79" ht="12.75">
      <c r="BZ618" s="31">
        <f t="shared" si="237"/>
        <v>0</v>
      </c>
      <c r="CA618" s="31">
        <f t="shared" si="238"/>
      </c>
    </row>
    <row r="619" spans="78:79" ht="12.75">
      <c r="BZ619" s="31">
        <f t="shared" si="237"/>
        <v>0</v>
      </c>
      <c r="CA619" s="31">
        <f t="shared" si="238"/>
      </c>
    </row>
    <row r="620" spans="78:79" ht="12.75">
      <c r="BZ620" s="31">
        <f t="shared" si="237"/>
        <v>0</v>
      </c>
      <c r="CA620" s="31">
        <f t="shared" si="238"/>
      </c>
    </row>
    <row r="621" spans="78:79" ht="12.75">
      <c r="BZ621" s="31">
        <f t="shared" si="237"/>
        <v>0</v>
      </c>
      <c r="CA621" s="31">
        <f t="shared" si="238"/>
      </c>
    </row>
    <row r="622" spans="78:79" ht="12.75">
      <c r="BZ622" s="31">
        <f t="shared" si="237"/>
        <v>0</v>
      </c>
      <c r="CA622" s="31">
        <f t="shared" si="238"/>
      </c>
    </row>
    <row r="623" spans="78:79" ht="12.75">
      <c r="BZ623" s="31">
        <f t="shared" si="237"/>
        <v>0</v>
      </c>
      <c r="CA623" s="31">
        <f t="shared" si="238"/>
      </c>
    </row>
    <row r="633" ht="13.5" thickBot="1"/>
    <row r="634" spans="1:11" ht="13.5" thickBot="1">
      <c r="A634" s="62">
        <f>$A$1</f>
        <v>40152</v>
      </c>
      <c r="B634" s="63"/>
      <c r="C634" s="69" t="s">
        <v>27</v>
      </c>
      <c r="D634" s="70"/>
      <c r="E634" s="70"/>
      <c r="F634" s="71"/>
      <c r="G634" s="64" t="s">
        <v>4</v>
      </c>
      <c r="H634" s="65"/>
      <c r="I634" s="66"/>
      <c r="J634" s="27"/>
      <c r="K634" s="20"/>
    </row>
    <row r="635" spans="1:11" ht="13.5" thickBot="1">
      <c r="A635" s="72" t="s">
        <v>56</v>
      </c>
      <c r="B635" s="73"/>
      <c r="C635" s="1" t="s">
        <v>1</v>
      </c>
      <c r="D635" s="1" t="s">
        <v>37</v>
      </c>
      <c r="E635" s="1" t="s">
        <v>38</v>
      </c>
      <c r="F635" s="17" t="s">
        <v>42</v>
      </c>
      <c r="G635" s="17" t="s">
        <v>43</v>
      </c>
      <c r="H635" s="30" t="s">
        <v>44</v>
      </c>
      <c r="I635" s="60" t="s">
        <v>0</v>
      </c>
      <c r="J635" s="61"/>
      <c r="K635" s="23" t="s">
        <v>45</v>
      </c>
    </row>
    <row r="636" spans="1:79" ht="13.5" thickBot="1">
      <c r="A636" s="12"/>
      <c r="B636" s="19">
        <f aca="true" t="shared" si="239" ref="B636:B643">IF(A636="","",VLOOKUP(A636,nomi,2))</f>
      </c>
      <c r="C636" s="13"/>
      <c r="D636" s="12"/>
      <c r="E636" s="12"/>
      <c r="F636" s="10"/>
      <c r="G636" s="19">
        <f>IF(A636="","",IF(F636="",COUNT(J$636:J$643)-1,2*(COUNT(J$636:J$643)-K636)-COUNTIF(K$636:K$643,K636)+1))</f>
      </c>
      <c r="H636" s="19">
        <f>IF(J636="","",2*(COUNT(J$636:J$643)-1)-G636)</f>
      </c>
      <c r="I636" s="19">
        <f aca="true" t="shared" si="240" ref="I636:I642">IF(J636="","",VLOOKUP(J636,nomi,2))</f>
      </c>
      <c r="J636" s="12"/>
      <c r="K636" s="24">
        <f>IF(F636="","",RANK(F636,F$636:F$643))</f>
      </c>
      <c r="BZ636" s="31">
        <f>A636</f>
        <v>0</v>
      </c>
      <c r="CA636" s="31">
        <f>G636</f>
      </c>
    </row>
    <row r="637" spans="1:79" ht="13.5" thickBot="1">
      <c r="A637" s="12"/>
      <c r="B637" s="19">
        <f t="shared" si="239"/>
      </c>
      <c r="C637" s="13"/>
      <c r="D637" s="12"/>
      <c r="E637" s="12"/>
      <c r="F637" s="10"/>
      <c r="G637" s="19">
        <f aca="true" t="shared" si="241" ref="G637:G643">IF(A637="","",IF(F637="",COUNT(J$636:J$643)-1,2*(COUNT(J$636:J$643)-K637)-COUNTIF(K$636:K$643,K637)+1))</f>
      </c>
      <c r="H637" s="19">
        <f aca="true" t="shared" si="242" ref="H637:H643">IF(J637="","",2*(COUNT(J$636:J$643)-1)-G637)</f>
      </c>
      <c r="I637" s="19">
        <f t="shared" si="240"/>
      </c>
      <c r="J637" s="12"/>
      <c r="K637" s="24">
        <f aca="true" t="shared" si="243" ref="K637:K643">IF(F637="","",RANK(F637,F$636:F$643))</f>
      </c>
      <c r="BZ637" s="31">
        <f aca="true" t="shared" si="244" ref="BZ637:BZ643">A637</f>
        <v>0</v>
      </c>
      <c r="CA637" s="31">
        <f aca="true" t="shared" si="245" ref="CA637:CA643">G637</f>
      </c>
    </row>
    <row r="638" spans="1:79" ht="13.5" thickBot="1">
      <c r="A638" s="12"/>
      <c r="B638" s="19">
        <f t="shared" si="239"/>
      </c>
      <c r="C638" s="13"/>
      <c r="D638" s="12"/>
      <c r="E638" s="12"/>
      <c r="F638" s="10"/>
      <c r="G638" s="19">
        <f t="shared" si="241"/>
      </c>
      <c r="H638" s="19">
        <f t="shared" si="242"/>
      </c>
      <c r="I638" s="19">
        <f t="shared" si="240"/>
      </c>
      <c r="J638" s="12"/>
      <c r="K638" s="24">
        <f t="shared" si="243"/>
      </c>
      <c r="BZ638" s="31">
        <f t="shared" si="244"/>
        <v>0</v>
      </c>
      <c r="CA638" s="31">
        <f t="shared" si="245"/>
      </c>
    </row>
    <row r="639" spans="1:79" ht="13.5" thickBot="1">
      <c r="A639" s="12"/>
      <c r="B639" s="19">
        <f t="shared" si="239"/>
      </c>
      <c r="C639" s="13"/>
      <c r="D639" s="12"/>
      <c r="E639" s="12"/>
      <c r="F639" s="10"/>
      <c r="G639" s="19">
        <f t="shared" si="241"/>
      </c>
      <c r="H639" s="19">
        <f t="shared" si="242"/>
      </c>
      <c r="I639" s="19">
        <f t="shared" si="240"/>
      </c>
      <c r="J639" s="12"/>
      <c r="K639" s="24">
        <f t="shared" si="243"/>
      </c>
      <c r="BZ639" s="31">
        <f t="shared" si="244"/>
        <v>0</v>
      </c>
      <c r="CA639" s="31">
        <f t="shared" si="245"/>
      </c>
    </row>
    <row r="640" spans="1:79" ht="13.5" thickBot="1">
      <c r="A640" s="12"/>
      <c r="B640" s="19">
        <f t="shared" si="239"/>
      </c>
      <c r="C640" s="13"/>
      <c r="D640" s="12"/>
      <c r="E640" s="12"/>
      <c r="F640" s="10"/>
      <c r="G640" s="19">
        <f t="shared" si="241"/>
      </c>
      <c r="H640" s="19">
        <f t="shared" si="242"/>
      </c>
      <c r="I640" s="19">
        <f t="shared" si="240"/>
      </c>
      <c r="J640" s="12"/>
      <c r="K640" s="24">
        <f t="shared" si="243"/>
      </c>
      <c r="BZ640" s="31">
        <f t="shared" si="244"/>
        <v>0</v>
      </c>
      <c r="CA640" s="31">
        <f t="shared" si="245"/>
      </c>
    </row>
    <row r="641" spans="1:79" ht="13.5" thickBot="1">
      <c r="A641" s="12"/>
      <c r="B641" s="19">
        <f t="shared" si="239"/>
      </c>
      <c r="C641" s="13"/>
      <c r="D641" s="12"/>
      <c r="E641" s="12"/>
      <c r="F641" s="10"/>
      <c r="G641" s="19">
        <f t="shared" si="241"/>
      </c>
      <c r="H641" s="19">
        <f t="shared" si="242"/>
      </c>
      <c r="I641" s="19">
        <f t="shared" si="240"/>
      </c>
      <c r="J641" s="12"/>
      <c r="K641" s="24">
        <f t="shared" si="243"/>
      </c>
      <c r="BZ641" s="31">
        <f t="shared" si="244"/>
        <v>0</v>
      </c>
      <c r="CA641" s="31">
        <f t="shared" si="245"/>
      </c>
    </row>
    <row r="642" spans="1:79" ht="13.5" thickBot="1">
      <c r="A642" s="12"/>
      <c r="B642" s="19">
        <f t="shared" si="239"/>
      </c>
      <c r="C642" s="13"/>
      <c r="D642" s="12"/>
      <c r="E642" s="12"/>
      <c r="F642" s="10"/>
      <c r="G642" s="19">
        <f t="shared" si="241"/>
      </c>
      <c r="H642" s="19">
        <f t="shared" si="242"/>
      </c>
      <c r="I642" s="19">
        <f t="shared" si="240"/>
      </c>
      <c r="J642" s="12"/>
      <c r="K642" s="24">
        <f t="shared" si="243"/>
      </c>
      <c r="BZ642" s="31">
        <f t="shared" si="244"/>
        <v>0</v>
      </c>
      <c r="CA642" s="31">
        <f t="shared" si="245"/>
      </c>
    </row>
    <row r="643" spans="1:79" ht="13.5" thickBot="1">
      <c r="A643" s="12"/>
      <c r="B643" s="19">
        <f t="shared" si="239"/>
      </c>
      <c r="C643" s="13"/>
      <c r="D643" s="12"/>
      <c r="E643" s="12"/>
      <c r="F643" s="10"/>
      <c r="G643" s="19">
        <f t="shared" si="241"/>
      </c>
      <c r="H643" s="19">
        <f t="shared" si="242"/>
      </c>
      <c r="I643" s="19">
        <f>IF(J643="","",VLOOKUP(J643,nomi,2))</f>
      </c>
      <c r="J643" s="12"/>
      <c r="K643" s="24">
        <f t="shared" si="243"/>
      </c>
      <c r="BZ643" s="31">
        <f t="shared" si="244"/>
        <v>0</v>
      </c>
      <c r="CA643" s="31">
        <f t="shared" si="245"/>
      </c>
    </row>
    <row r="644" spans="6:79" ht="12.75">
      <c r="F644" s="14"/>
      <c r="BZ644" s="31">
        <f aca="true" t="shared" si="246" ref="BZ644:BZ651">J636</f>
        <v>0</v>
      </c>
      <c r="CA644" s="31">
        <f aca="true" t="shared" si="247" ref="CA644:CA651">H636</f>
      </c>
    </row>
    <row r="645" spans="78:79" ht="12.75">
      <c r="BZ645" s="31">
        <f t="shared" si="246"/>
        <v>0</v>
      </c>
      <c r="CA645" s="31">
        <f t="shared" si="247"/>
      </c>
    </row>
    <row r="646" spans="78:79" ht="12.75">
      <c r="BZ646" s="31">
        <f t="shared" si="246"/>
        <v>0</v>
      </c>
      <c r="CA646" s="31">
        <f t="shared" si="247"/>
      </c>
    </row>
    <row r="647" spans="78:79" ht="12.75">
      <c r="BZ647" s="31">
        <f t="shared" si="246"/>
        <v>0</v>
      </c>
      <c r="CA647" s="31">
        <f t="shared" si="247"/>
      </c>
    </row>
    <row r="648" spans="78:79" ht="12.75">
      <c r="BZ648" s="31">
        <f t="shared" si="246"/>
        <v>0</v>
      </c>
      <c r="CA648" s="31">
        <f t="shared" si="247"/>
      </c>
    </row>
    <row r="649" spans="78:79" ht="12.75">
      <c r="BZ649" s="31">
        <f t="shared" si="246"/>
        <v>0</v>
      </c>
      <c r="CA649" s="31">
        <f t="shared" si="247"/>
      </c>
    </row>
    <row r="650" spans="78:79" ht="12.75">
      <c r="BZ650" s="31">
        <f t="shared" si="246"/>
        <v>0</v>
      </c>
      <c r="CA650" s="31">
        <f t="shared" si="247"/>
      </c>
    </row>
    <row r="651" spans="78:79" ht="12.75">
      <c r="BZ651" s="31">
        <f t="shared" si="246"/>
        <v>0</v>
      </c>
      <c r="CA651" s="31">
        <f t="shared" si="247"/>
      </c>
    </row>
    <row r="660" spans="1:11" ht="13.5" thickBo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3.5" thickBot="1">
      <c r="A661" s="62">
        <f>$A$1</f>
        <v>40152</v>
      </c>
      <c r="B661" s="63"/>
      <c r="C661" s="69" t="s">
        <v>28</v>
      </c>
      <c r="D661" s="70"/>
      <c r="E661" s="70"/>
      <c r="F661" s="71"/>
      <c r="G661" s="64" t="s">
        <v>4</v>
      </c>
      <c r="H661" s="65"/>
      <c r="I661" s="66"/>
      <c r="J661" s="27"/>
      <c r="K661" s="20"/>
    </row>
    <row r="662" spans="1:11" ht="13.5" thickBot="1">
      <c r="A662" s="72" t="s">
        <v>56</v>
      </c>
      <c r="B662" s="73"/>
      <c r="C662" s="1" t="s">
        <v>1</v>
      </c>
      <c r="D662" s="1" t="s">
        <v>37</v>
      </c>
      <c r="E662" s="1" t="s">
        <v>38</v>
      </c>
      <c r="F662" s="17" t="s">
        <v>42</v>
      </c>
      <c r="G662" s="17" t="s">
        <v>43</v>
      </c>
      <c r="H662" s="30" t="s">
        <v>44</v>
      </c>
      <c r="I662" s="60" t="s">
        <v>0</v>
      </c>
      <c r="J662" s="61"/>
      <c r="K662" s="23" t="s">
        <v>45</v>
      </c>
    </row>
    <row r="663" spans="1:79" ht="13.5" thickBot="1">
      <c r="A663" s="12"/>
      <c r="B663" s="19">
        <f aca="true" t="shared" si="248" ref="B663:B670">IF(A663="","",VLOOKUP(A663,nomi,2))</f>
      </c>
      <c r="C663" s="13"/>
      <c r="D663" s="12"/>
      <c r="E663" s="12"/>
      <c r="F663" s="10"/>
      <c r="G663" s="19">
        <f>IF(A663="","",IF(F663="",COUNT(J$663:J$670)-1,2*(COUNT(J$663:J$670)-K663)-COUNTIF(K$663:K$670,K663)+1))</f>
      </c>
      <c r="H663" s="19">
        <f>IF(J663="","",2*(COUNT(J$663:J$670)-1)-G663)</f>
      </c>
      <c r="I663" s="19">
        <f aca="true" t="shared" si="249" ref="I663:I669">IF(J663="","",VLOOKUP(J663,nomi,2))</f>
      </c>
      <c r="J663" s="12"/>
      <c r="K663" s="24">
        <f>IF(F663="","",RANK(F663,F$663:F$670))</f>
      </c>
      <c r="BZ663" s="31">
        <f>A663</f>
        <v>0</v>
      </c>
      <c r="CA663" s="31">
        <f>G663</f>
      </c>
    </row>
    <row r="664" spans="1:79" ht="13.5" thickBot="1">
      <c r="A664" s="12"/>
      <c r="B664" s="19">
        <f t="shared" si="248"/>
      </c>
      <c r="C664" s="13"/>
      <c r="D664" s="12"/>
      <c r="E664" s="12"/>
      <c r="F664" s="10"/>
      <c r="G664" s="19">
        <f aca="true" t="shared" si="250" ref="G664:G670">IF(A664="","",IF(F664="",COUNT(J$663:J$670)-1,2*(COUNT(J$663:J$670)-K664)-COUNTIF(K$663:K$670,K664)+1))</f>
      </c>
      <c r="H664" s="19">
        <f aca="true" t="shared" si="251" ref="H664:H670">IF(J664="","",2*(COUNT(J$663:J$670)-1)-G664)</f>
      </c>
      <c r="I664" s="19">
        <f t="shared" si="249"/>
      </c>
      <c r="J664" s="12"/>
      <c r="K664" s="24">
        <f aca="true" t="shared" si="252" ref="K664:K670">IF(F664="","",RANK(F664,F$663:F$670))</f>
      </c>
      <c r="BZ664" s="31">
        <f aca="true" t="shared" si="253" ref="BZ664:BZ670">A664</f>
        <v>0</v>
      </c>
      <c r="CA664" s="31">
        <f aca="true" t="shared" si="254" ref="CA664:CA670">G664</f>
      </c>
    </row>
    <row r="665" spans="1:79" ht="13.5" thickBot="1">
      <c r="A665" s="12"/>
      <c r="B665" s="19">
        <f t="shared" si="248"/>
      </c>
      <c r="C665" s="13"/>
      <c r="D665" s="12"/>
      <c r="E665" s="12"/>
      <c r="F665" s="10"/>
      <c r="G665" s="19">
        <f t="shared" si="250"/>
      </c>
      <c r="H665" s="19">
        <f t="shared" si="251"/>
      </c>
      <c r="I665" s="19">
        <f t="shared" si="249"/>
      </c>
      <c r="J665" s="12"/>
      <c r="K665" s="24">
        <f t="shared" si="252"/>
      </c>
      <c r="BZ665" s="31">
        <f t="shared" si="253"/>
        <v>0</v>
      </c>
      <c r="CA665" s="31">
        <f t="shared" si="254"/>
      </c>
    </row>
    <row r="666" spans="1:79" ht="13.5" thickBot="1">
      <c r="A666" s="12"/>
      <c r="B666" s="19">
        <f t="shared" si="248"/>
      </c>
      <c r="C666" s="13"/>
      <c r="D666" s="12"/>
      <c r="E666" s="12"/>
      <c r="F666" s="10"/>
      <c r="G666" s="19">
        <f t="shared" si="250"/>
      </c>
      <c r="H666" s="19">
        <f t="shared" si="251"/>
      </c>
      <c r="I666" s="19">
        <f t="shared" si="249"/>
      </c>
      <c r="J666" s="12"/>
      <c r="K666" s="24">
        <f t="shared" si="252"/>
      </c>
      <c r="BZ666" s="31">
        <f t="shared" si="253"/>
        <v>0</v>
      </c>
      <c r="CA666" s="31">
        <f t="shared" si="254"/>
      </c>
    </row>
    <row r="667" spans="1:79" ht="13.5" thickBot="1">
      <c r="A667" s="12"/>
      <c r="B667" s="19">
        <f t="shared" si="248"/>
      </c>
      <c r="C667" s="13"/>
      <c r="D667" s="12"/>
      <c r="E667" s="12"/>
      <c r="F667" s="10"/>
      <c r="G667" s="19">
        <f t="shared" si="250"/>
      </c>
      <c r="H667" s="19">
        <f t="shared" si="251"/>
      </c>
      <c r="I667" s="19">
        <f t="shared" si="249"/>
      </c>
      <c r="J667" s="12"/>
      <c r="K667" s="24">
        <f t="shared" si="252"/>
      </c>
      <c r="BZ667" s="31">
        <f t="shared" si="253"/>
        <v>0</v>
      </c>
      <c r="CA667" s="31">
        <f t="shared" si="254"/>
      </c>
    </row>
    <row r="668" spans="1:79" ht="13.5" thickBot="1">
      <c r="A668" s="12"/>
      <c r="B668" s="19">
        <f t="shared" si="248"/>
      </c>
      <c r="C668" s="13"/>
      <c r="D668" s="12"/>
      <c r="E668" s="12"/>
      <c r="F668" s="10"/>
      <c r="G668" s="19">
        <f t="shared" si="250"/>
      </c>
      <c r="H668" s="19">
        <f t="shared" si="251"/>
      </c>
      <c r="I668" s="19">
        <f t="shared" si="249"/>
      </c>
      <c r="J668" s="12"/>
      <c r="K668" s="24">
        <f t="shared" si="252"/>
      </c>
      <c r="BZ668" s="31">
        <f t="shared" si="253"/>
        <v>0</v>
      </c>
      <c r="CA668" s="31">
        <f t="shared" si="254"/>
      </c>
    </row>
    <row r="669" spans="1:79" ht="13.5" thickBot="1">
      <c r="A669" s="12"/>
      <c r="B669" s="19">
        <f t="shared" si="248"/>
      </c>
      <c r="C669" s="13"/>
      <c r="D669" s="12"/>
      <c r="E669" s="12"/>
      <c r="F669" s="10"/>
      <c r="G669" s="19">
        <f t="shared" si="250"/>
      </c>
      <c r="H669" s="19">
        <f t="shared" si="251"/>
      </c>
      <c r="I669" s="19">
        <f t="shared" si="249"/>
      </c>
      <c r="J669" s="12"/>
      <c r="K669" s="24">
        <f t="shared" si="252"/>
      </c>
      <c r="BZ669" s="31">
        <f t="shared" si="253"/>
        <v>0</v>
      </c>
      <c r="CA669" s="31">
        <f t="shared" si="254"/>
      </c>
    </row>
    <row r="670" spans="1:79" ht="13.5" thickBot="1">
      <c r="A670" s="12"/>
      <c r="B670" s="19">
        <f t="shared" si="248"/>
      </c>
      <c r="C670" s="13"/>
      <c r="D670" s="12"/>
      <c r="E670" s="12"/>
      <c r="F670" s="10"/>
      <c r="G670" s="19">
        <f t="shared" si="250"/>
      </c>
      <c r="H670" s="19">
        <f t="shared" si="251"/>
      </c>
      <c r="I670" s="19">
        <f>IF(J670="","",VLOOKUP(J670,nomi,2))</f>
      </c>
      <c r="J670" s="12"/>
      <c r="K670" s="24">
        <f t="shared" si="252"/>
      </c>
      <c r="BZ670" s="31">
        <f t="shared" si="253"/>
        <v>0</v>
      </c>
      <c r="CA670" s="31">
        <f t="shared" si="254"/>
      </c>
    </row>
    <row r="671" spans="6:79" ht="12.75">
      <c r="F671" s="14"/>
      <c r="BZ671" s="31">
        <f aca="true" t="shared" si="255" ref="BZ671:BZ678">J663</f>
        <v>0</v>
      </c>
      <c r="CA671" s="31">
        <f aca="true" t="shared" si="256" ref="CA671:CA678">H663</f>
      </c>
    </row>
    <row r="672" spans="78:79" ht="12.75">
      <c r="BZ672" s="31">
        <f t="shared" si="255"/>
        <v>0</v>
      </c>
      <c r="CA672" s="31">
        <f t="shared" si="256"/>
      </c>
    </row>
    <row r="673" spans="78:79" ht="12.75">
      <c r="BZ673" s="31">
        <f t="shared" si="255"/>
        <v>0</v>
      </c>
      <c r="CA673" s="31">
        <f t="shared" si="256"/>
      </c>
    </row>
    <row r="674" spans="78:79" ht="12.75">
      <c r="BZ674" s="31">
        <f t="shared" si="255"/>
        <v>0</v>
      </c>
      <c r="CA674" s="31">
        <f t="shared" si="256"/>
      </c>
    </row>
    <row r="675" spans="78:79" ht="12.75">
      <c r="BZ675" s="31">
        <f t="shared" si="255"/>
        <v>0</v>
      </c>
      <c r="CA675" s="31">
        <f t="shared" si="256"/>
      </c>
    </row>
    <row r="676" spans="78:79" ht="12.75">
      <c r="BZ676" s="31">
        <f t="shared" si="255"/>
        <v>0</v>
      </c>
      <c r="CA676" s="31">
        <f t="shared" si="256"/>
      </c>
    </row>
    <row r="677" spans="78:79" ht="12.75">
      <c r="BZ677" s="31">
        <f t="shared" si="255"/>
        <v>0</v>
      </c>
      <c r="CA677" s="31">
        <f t="shared" si="256"/>
      </c>
    </row>
    <row r="678" spans="78:79" ht="12.75">
      <c r="BZ678" s="31">
        <f t="shared" si="255"/>
        <v>0</v>
      </c>
      <c r="CA678" s="31">
        <f t="shared" si="256"/>
      </c>
    </row>
    <row r="688" ht="13.5" thickBot="1"/>
    <row r="689" spans="1:11" ht="13.5" thickBot="1">
      <c r="A689" s="62">
        <f>$A$1</f>
        <v>40152</v>
      </c>
      <c r="B689" s="63"/>
      <c r="C689" s="69" t="s">
        <v>29</v>
      </c>
      <c r="D689" s="70"/>
      <c r="E689" s="70"/>
      <c r="F689" s="71"/>
      <c r="G689" s="64" t="s">
        <v>4</v>
      </c>
      <c r="H689" s="65"/>
      <c r="I689" s="66"/>
      <c r="J689" s="27"/>
      <c r="K689" s="20"/>
    </row>
    <row r="690" spans="1:11" ht="13.5" thickBot="1">
      <c r="A690" s="72" t="s">
        <v>56</v>
      </c>
      <c r="B690" s="73"/>
      <c r="C690" s="1" t="s">
        <v>1</v>
      </c>
      <c r="D690" s="1" t="s">
        <v>37</v>
      </c>
      <c r="E690" s="1" t="s">
        <v>38</v>
      </c>
      <c r="F690" s="17" t="s">
        <v>42</v>
      </c>
      <c r="G690" s="17" t="s">
        <v>43</v>
      </c>
      <c r="H690" s="30" t="s">
        <v>44</v>
      </c>
      <c r="I690" s="60" t="s">
        <v>0</v>
      </c>
      <c r="J690" s="61"/>
      <c r="K690" s="23" t="s">
        <v>45</v>
      </c>
    </row>
    <row r="691" spans="1:79" ht="13.5" thickBot="1">
      <c r="A691" s="12"/>
      <c r="B691" s="19">
        <f aca="true" t="shared" si="257" ref="B691:B698">IF(A691="","",VLOOKUP(A691,nomi,2))</f>
      </c>
      <c r="C691" s="13"/>
      <c r="D691" s="12"/>
      <c r="E691" s="12"/>
      <c r="F691" s="10"/>
      <c r="G691" s="19">
        <f>IF(A691="","",IF(F691="",COUNT(J$691:J$698)-1,2*(COUNT(J$691:J$698)-K691)-COUNTIF(K$691:K$698,K691)+1))</f>
      </c>
      <c r="H691" s="19">
        <f>IF(J691="","",2*(COUNT(J$691:J$698)-1)-G691)</f>
      </c>
      <c r="I691" s="19">
        <f aca="true" t="shared" si="258" ref="I691:I697">IF(J691="","",VLOOKUP(J691,nomi,2))</f>
      </c>
      <c r="J691" s="12"/>
      <c r="K691" s="24">
        <f>IF(F691="","",RANK(F691,F$691:F$698))</f>
      </c>
      <c r="BZ691" s="31">
        <f>A691</f>
        <v>0</v>
      </c>
      <c r="CA691" s="31">
        <f>G691</f>
      </c>
    </row>
    <row r="692" spans="1:79" ht="13.5" thickBot="1">
      <c r="A692" s="12"/>
      <c r="B692" s="19">
        <f t="shared" si="257"/>
      </c>
      <c r="C692" s="13"/>
      <c r="D692" s="12"/>
      <c r="E692" s="12"/>
      <c r="F692" s="10"/>
      <c r="G692" s="19">
        <f aca="true" t="shared" si="259" ref="G692:G698">IF(A692="","",IF(F692="",COUNT(J$691:J$698)-1,2*(COUNT(J$691:J$698)-K692)-COUNTIF(K$691:K$698,K692)+1))</f>
      </c>
      <c r="H692" s="19">
        <f aca="true" t="shared" si="260" ref="H692:H698">IF(J692="","",2*(COUNT(J$691:J$698)-1)-G692)</f>
      </c>
      <c r="I692" s="19">
        <f t="shared" si="258"/>
      </c>
      <c r="J692" s="12"/>
      <c r="K692" s="24">
        <f aca="true" t="shared" si="261" ref="K692:K698">IF(F692="","",RANK(F692,F$691:F$698))</f>
      </c>
      <c r="BZ692" s="31">
        <f aca="true" t="shared" si="262" ref="BZ692:BZ698">A692</f>
        <v>0</v>
      </c>
      <c r="CA692" s="31">
        <f aca="true" t="shared" si="263" ref="CA692:CA698">G692</f>
      </c>
    </row>
    <row r="693" spans="1:79" ht="13.5" thickBot="1">
      <c r="A693" s="12"/>
      <c r="B693" s="19">
        <f t="shared" si="257"/>
      </c>
      <c r="C693" s="13"/>
      <c r="D693" s="12"/>
      <c r="E693" s="12"/>
      <c r="F693" s="10"/>
      <c r="G693" s="19">
        <f t="shared" si="259"/>
      </c>
      <c r="H693" s="19">
        <f t="shared" si="260"/>
      </c>
      <c r="I693" s="19">
        <f t="shared" si="258"/>
      </c>
      <c r="J693" s="12"/>
      <c r="K693" s="24">
        <f t="shared" si="261"/>
      </c>
      <c r="BZ693" s="31">
        <f t="shared" si="262"/>
        <v>0</v>
      </c>
      <c r="CA693" s="31">
        <f t="shared" si="263"/>
      </c>
    </row>
    <row r="694" spans="1:79" ht="13.5" thickBot="1">
      <c r="A694" s="12"/>
      <c r="B694" s="19">
        <f t="shared" si="257"/>
      </c>
      <c r="C694" s="13"/>
      <c r="D694" s="12"/>
      <c r="E694" s="12"/>
      <c r="F694" s="10"/>
      <c r="G694" s="19">
        <f t="shared" si="259"/>
      </c>
      <c r="H694" s="19">
        <f t="shared" si="260"/>
      </c>
      <c r="I694" s="19">
        <f t="shared" si="258"/>
      </c>
      <c r="J694" s="12"/>
      <c r="K694" s="24">
        <f t="shared" si="261"/>
      </c>
      <c r="BZ694" s="31">
        <f t="shared" si="262"/>
        <v>0</v>
      </c>
      <c r="CA694" s="31">
        <f t="shared" si="263"/>
      </c>
    </row>
    <row r="695" spans="1:79" ht="13.5" thickBot="1">
      <c r="A695" s="12"/>
      <c r="B695" s="19">
        <f t="shared" si="257"/>
      </c>
      <c r="C695" s="13"/>
      <c r="D695" s="12"/>
      <c r="E695" s="12"/>
      <c r="F695" s="10"/>
      <c r="G695" s="19">
        <f t="shared" si="259"/>
      </c>
      <c r="H695" s="19">
        <f t="shared" si="260"/>
      </c>
      <c r="I695" s="19">
        <f t="shared" si="258"/>
      </c>
      <c r="J695" s="12"/>
      <c r="K695" s="24">
        <f t="shared" si="261"/>
      </c>
      <c r="BZ695" s="31">
        <f t="shared" si="262"/>
        <v>0</v>
      </c>
      <c r="CA695" s="31">
        <f t="shared" si="263"/>
      </c>
    </row>
    <row r="696" spans="1:79" ht="13.5" thickBot="1">
      <c r="A696" s="12"/>
      <c r="B696" s="19">
        <f t="shared" si="257"/>
      </c>
      <c r="C696" s="13"/>
      <c r="D696" s="12"/>
      <c r="E696" s="12"/>
      <c r="F696" s="10"/>
      <c r="G696" s="19">
        <f t="shared" si="259"/>
      </c>
      <c r="H696" s="19">
        <f t="shared" si="260"/>
      </c>
      <c r="I696" s="19">
        <f t="shared" si="258"/>
      </c>
      <c r="J696" s="12"/>
      <c r="K696" s="24">
        <f t="shared" si="261"/>
      </c>
      <c r="BZ696" s="31">
        <f t="shared" si="262"/>
        <v>0</v>
      </c>
      <c r="CA696" s="31">
        <f t="shared" si="263"/>
      </c>
    </row>
    <row r="697" spans="1:79" ht="13.5" thickBot="1">
      <c r="A697" s="12"/>
      <c r="B697" s="19">
        <f t="shared" si="257"/>
      </c>
      <c r="C697" s="13"/>
      <c r="D697" s="12"/>
      <c r="E697" s="12"/>
      <c r="F697" s="10"/>
      <c r="G697" s="19">
        <f t="shared" si="259"/>
      </c>
      <c r="H697" s="19">
        <f t="shared" si="260"/>
      </c>
      <c r="I697" s="19">
        <f t="shared" si="258"/>
      </c>
      <c r="J697" s="12"/>
      <c r="K697" s="24">
        <f t="shared" si="261"/>
      </c>
      <c r="BZ697" s="31">
        <f t="shared" si="262"/>
        <v>0</v>
      </c>
      <c r="CA697" s="31">
        <f t="shared" si="263"/>
      </c>
    </row>
    <row r="698" spans="1:79" ht="13.5" thickBot="1">
      <c r="A698" s="12"/>
      <c r="B698" s="19">
        <f t="shared" si="257"/>
      </c>
      <c r="C698" s="13"/>
      <c r="D698" s="12"/>
      <c r="E698" s="12"/>
      <c r="F698" s="10"/>
      <c r="G698" s="19">
        <f t="shared" si="259"/>
      </c>
      <c r="H698" s="19">
        <f t="shared" si="260"/>
      </c>
      <c r="I698" s="19">
        <f>IF(J698="","",VLOOKUP(J698,nomi,2))</f>
      </c>
      <c r="J698" s="12"/>
      <c r="K698" s="24">
        <f t="shared" si="261"/>
      </c>
      <c r="BZ698" s="31">
        <f t="shared" si="262"/>
        <v>0</v>
      </c>
      <c r="CA698" s="31">
        <f t="shared" si="263"/>
      </c>
    </row>
    <row r="699" spans="6:79" ht="12.75">
      <c r="F699" s="14"/>
      <c r="BZ699" s="31">
        <f aca="true" t="shared" si="264" ref="BZ699:BZ706">J691</f>
        <v>0</v>
      </c>
      <c r="CA699" s="31">
        <f aca="true" t="shared" si="265" ref="CA699:CA706">H691</f>
      </c>
    </row>
    <row r="700" spans="78:79" ht="12.75">
      <c r="BZ700" s="31">
        <f t="shared" si="264"/>
        <v>0</v>
      </c>
      <c r="CA700" s="31">
        <f t="shared" si="265"/>
      </c>
    </row>
    <row r="701" spans="78:79" ht="12.75">
      <c r="BZ701" s="31">
        <f t="shared" si="264"/>
        <v>0</v>
      </c>
      <c r="CA701" s="31">
        <f t="shared" si="265"/>
      </c>
    </row>
    <row r="702" spans="78:79" ht="12.75">
      <c r="BZ702" s="31">
        <f t="shared" si="264"/>
        <v>0</v>
      </c>
      <c r="CA702" s="31">
        <f t="shared" si="265"/>
      </c>
    </row>
    <row r="703" spans="78:79" ht="12.75">
      <c r="BZ703" s="31">
        <f t="shared" si="264"/>
        <v>0</v>
      </c>
      <c r="CA703" s="31">
        <f t="shared" si="265"/>
      </c>
    </row>
    <row r="704" spans="78:79" ht="12.75">
      <c r="BZ704" s="31">
        <f t="shared" si="264"/>
        <v>0</v>
      </c>
      <c r="CA704" s="31">
        <f t="shared" si="265"/>
      </c>
    </row>
    <row r="705" spans="78:79" ht="12.75">
      <c r="BZ705" s="31">
        <f t="shared" si="264"/>
        <v>0</v>
      </c>
      <c r="CA705" s="31">
        <f t="shared" si="265"/>
      </c>
    </row>
    <row r="706" spans="78:79" ht="12.75">
      <c r="BZ706" s="31">
        <f t="shared" si="264"/>
        <v>0</v>
      </c>
      <c r="CA706" s="31">
        <f t="shared" si="265"/>
      </c>
    </row>
    <row r="715" spans="1:11" ht="13.5" thickBo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3.5" thickBot="1">
      <c r="A716" s="62">
        <f>$A$1</f>
        <v>40152</v>
      </c>
      <c r="B716" s="63"/>
      <c r="C716" s="69" t="s">
        <v>30</v>
      </c>
      <c r="D716" s="70"/>
      <c r="E716" s="70"/>
      <c r="F716" s="71"/>
      <c r="G716" s="64" t="s">
        <v>4</v>
      </c>
      <c r="H716" s="65"/>
      <c r="I716" s="66"/>
      <c r="J716" s="27"/>
      <c r="K716" s="20"/>
    </row>
    <row r="717" spans="1:11" ht="13.5" thickBot="1">
      <c r="A717" s="72" t="s">
        <v>56</v>
      </c>
      <c r="B717" s="73"/>
      <c r="C717" s="1" t="s">
        <v>1</v>
      </c>
      <c r="D717" s="1" t="s">
        <v>37</v>
      </c>
      <c r="E717" s="1" t="s">
        <v>38</v>
      </c>
      <c r="F717" s="17" t="s">
        <v>42</v>
      </c>
      <c r="G717" s="17" t="s">
        <v>43</v>
      </c>
      <c r="H717" s="30" t="s">
        <v>44</v>
      </c>
      <c r="I717" s="60" t="s">
        <v>0</v>
      </c>
      <c r="J717" s="61"/>
      <c r="K717" s="23" t="s">
        <v>45</v>
      </c>
    </row>
    <row r="718" spans="1:79" ht="13.5" thickBot="1">
      <c r="A718" s="12"/>
      <c r="B718" s="19">
        <f aca="true" t="shared" si="266" ref="B718:B725">IF(A718="","",VLOOKUP(A718,nomi,2))</f>
      </c>
      <c r="C718" s="13"/>
      <c r="D718" s="12"/>
      <c r="E718" s="12"/>
      <c r="F718" s="10"/>
      <c r="G718" s="19">
        <f>IF(A718="","",IF(F718="",COUNT(J$718:J$725)-1,2*(COUNT(J$718:J$725)-K718)-COUNTIF(K$718:K$725,K718)+1))</f>
      </c>
      <c r="H718" s="19">
        <f>IF(J718="","",2*(COUNT(J$718:J$725)-1)-G718)</f>
      </c>
      <c r="I718" s="19">
        <f aca="true" t="shared" si="267" ref="I718:I724">IF(J718="","",VLOOKUP(J718,nomi,2))</f>
      </c>
      <c r="J718" s="12"/>
      <c r="K718" s="24">
        <f>IF(F718="","",RANK(F718,F$718:F$725))</f>
      </c>
      <c r="BZ718" s="31">
        <f>A718</f>
        <v>0</v>
      </c>
      <c r="CA718" s="31">
        <f>G718</f>
      </c>
    </row>
    <row r="719" spans="1:79" ht="13.5" thickBot="1">
      <c r="A719" s="12"/>
      <c r="B719" s="19">
        <f t="shared" si="266"/>
      </c>
      <c r="C719" s="13"/>
      <c r="D719" s="12"/>
      <c r="E719" s="12"/>
      <c r="F719" s="10"/>
      <c r="G719" s="19">
        <f aca="true" t="shared" si="268" ref="G719:G725">IF(A719="","",IF(F719="",COUNT(J$718:J$725)-1,2*(COUNT(J$718:J$725)-K719)-COUNTIF(K$718:K$725,K719)+1))</f>
      </c>
      <c r="H719" s="19">
        <f aca="true" t="shared" si="269" ref="H719:H725">IF(J719="","",2*(COUNT(J$718:J$725)-1)-G719)</f>
      </c>
      <c r="I719" s="19">
        <f t="shared" si="267"/>
      </c>
      <c r="J719" s="12"/>
      <c r="K719" s="24">
        <f aca="true" t="shared" si="270" ref="K719:K725">IF(F719="","",RANK(F719,F$718:F$725))</f>
      </c>
      <c r="BZ719" s="31">
        <f aca="true" t="shared" si="271" ref="BZ719:BZ725">A719</f>
        <v>0</v>
      </c>
      <c r="CA719" s="31">
        <f aca="true" t="shared" si="272" ref="CA719:CA725">G719</f>
      </c>
    </row>
    <row r="720" spans="1:79" ht="13.5" thickBot="1">
      <c r="A720" s="12"/>
      <c r="B720" s="19">
        <f t="shared" si="266"/>
      </c>
      <c r="C720" s="13"/>
      <c r="D720" s="12"/>
      <c r="E720" s="12"/>
      <c r="F720" s="10"/>
      <c r="G720" s="19">
        <f t="shared" si="268"/>
      </c>
      <c r="H720" s="19">
        <f t="shared" si="269"/>
      </c>
      <c r="I720" s="19">
        <f t="shared" si="267"/>
      </c>
      <c r="J720" s="12"/>
      <c r="K720" s="24">
        <f t="shared" si="270"/>
      </c>
      <c r="BZ720" s="31">
        <f t="shared" si="271"/>
        <v>0</v>
      </c>
      <c r="CA720" s="31">
        <f t="shared" si="272"/>
      </c>
    </row>
    <row r="721" spans="1:79" ht="13.5" thickBot="1">
      <c r="A721" s="12"/>
      <c r="B721" s="19">
        <f t="shared" si="266"/>
      </c>
      <c r="C721" s="13"/>
      <c r="D721" s="12"/>
      <c r="E721" s="12"/>
      <c r="F721" s="10"/>
      <c r="G721" s="19">
        <f t="shared" si="268"/>
      </c>
      <c r="H721" s="19">
        <f t="shared" si="269"/>
      </c>
      <c r="I721" s="19">
        <f t="shared" si="267"/>
      </c>
      <c r="J721" s="12"/>
      <c r="K721" s="24">
        <f t="shared" si="270"/>
      </c>
      <c r="BZ721" s="31">
        <f t="shared" si="271"/>
        <v>0</v>
      </c>
      <c r="CA721" s="31">
        <f t="shared" si="272"/>
      </c>
    </row>
    <row r="722" spans="1:79" ht="13.5" thickBot="1">
      <c r="A722" s="12"/>
      <c r="B722" s="19">
        <f t="shared" si="266"/>
      </c>
      <c r="C722" s="13"/>
      <c r="D722" s="12"/>
      <c r="E722" s="12"/>
      <c r="F722" s="10"/>
      <c r="G722" s="19">
        <f t="shared" si="268"/>
      </c>
      <c r="H722" s="19">
        <f t="shared" si="269"/>
      </c>
      <c r="I722" s="19">
        <f t="shared" si="267"/>
      </c>
      <c r="J722" s="12"/>
      <c r="K722" s="24">
        <f t="shared" si="270"/>
      </c>
      <c r="BZ722" s="31">
        <f t="shared" si="271"/>
        <v>0</v>
      </c>
      <c r="CA722" s="31">
        <f t="shared" si="272"/>
      </c>
    </row>
    <row r="723" spans="1:79" ht="13.5" thickBot="1">
      <c r="A723" s="12"/>
      <c r="B723" s="19">
        <f t="shared" si="266"/>
      </c>
      <c r="C723" s="13"/>
      <c r="D723" s="12"/>
      <c r="E723" s="12"/>
      <c r="F723" s="10"/>
      <c r="G723" s="19">
        <f t="shared" si="268"/>
      </c>
      <c r="H723" s="19">
        <f t="shared" si="269"/>
      </c>
      <c r="I723" s="19">
        <f t="shared" si="267"/>
      </c>
      <c r="J723" s="12"/>
      <c r="K723" s="24">
        <f t="shared" si="270"/>
      </c>
      <c r="BZ723" s="31">
        <f t="shared" si="271"/>
        <v>0</v>
      </c>
      <c r="CA723" s="31">
        <f t="shared" si="272"/>
      </c>
    </row>
    <row r="724" spans="1:79" ht="13.5" thickBot="1">
      <c r="A724" s="12"/>
      <c r="B724" s="19">
        <f t="shared" si="266"/>
      </c>
      <c r="C724" s="13"/>
      <c r="D724" s="12"/>
      <c r="E724" s="12"/>
      <c r="F724" s="10"/>
      <c r="G724" s="19">
        <f t="shared" si="268"/>
      </c>
      <c r="H724" s="19">
        <f t="shared" si="269"/>
      </c>
      <c r="I724" s="19">
        <f t="shared" si="267"/>
      </c>
      <c r="J724" s="12"/>
      <c r="K724" s="24">
        <f t="shared" si="270"/>
      </c>
      <c r="BZ724" s="31">
        <f t="shared" si="271"/>
        <v>0</v>
      </c>
      <c r="CA724" s="31">
        <f t="shared" si="272"/>
      </c>
    </row>
    <row r="725" spans="1:79" ht="13.5" thickBot="1">
      <c r="A725" s="12"/>
      <c r="B725" s="19">
        <f t="shared" si="266"/>
      </c>
      <c r="C725" s="13"/>
      <c r="D725" s="12"/>
      <c r="E725" s="12"/>
      <c r="F725" s="10"/>
      <c r="G725" s="19">
        <f t="shared" si="268"/>
      </c>
      <c r="H725" s="19">
        <f t="shared" si="269"/>
      </c>
      <c r="I725" s="19">
        <f>IF(J725="","",VLOOKUP(J725,nomi,2))</f>
      </c>
      <c r="J725" s="12"/>
      <c r="K725" s="24">
        <f t="shared" si="270"/>
      </c>
      <c r="BZ725" s="31">
        <f t="shared" si="271"/>
        <v>0</v>
      </c>
      <c r="CA725" s="31">
        <f t="shared" si="272"/>
      </c>
    </row>
    <row r="726" spans="6:79" ht="12.75">
      <c r="F726" s="14"/>
      <c r="BZ726" s="31">
        <f aca="true" t="shared" si="273" ref="BZ726:BZ733">J718</f>
        <v>0</v>
      </c>
      <c r="CA726" s="31">
        <f aca="true" t="shared" si="274" ref="CA726:CA733">H718</f>
      </c>
    </row>
    <row r="727" spans="78:79" ht="12.75">
      <c r="BZ727" s="31">
        <f t="shared" si="273"/>
        <v>0</v>
      </c>
      <c r="CA727" s="31">
        <f t="shared" si="274"/>
      </c>
    </row>
    <row r="728" spans="78:79" ht="12.75">
      <c r="BZ728" s="31">
        <f t="shared" si="273"/>
        <v>0</v>
      </c>
      <c r="CA728" s="31">
        <f t="shared" si="274"/>
      </c>
    </row>
    <row r="729" spans="78:79" ht="12.75">
      <c r="BZ729" s="31">
        <f t="shared" si="273"/>
        <v>0</v>
      </c>
      <c r="CA729" s="31">
        <f t="shared" si="274"/>
      </c>
    </row>
    <row r="730" spans="78:79" ht="12.75">
      <c r="BZ730" s="31">
        <f t="shared" si="273"/>
        <v>0</v>
      </c>
      <c r="CA730" s="31">
        <f t="shared" si="274"/>
      </c>
    </row>
    <row r="731" spans="78:79" ht="12.75">
      <c r="BZ731" s="31">
        <f t="shared" si="273"/>
        <v>0</v>
      </c>
      <c r="CA731" s="31">
        <f t="shared" si="274"/>
      </c>
    </row>
    <row r="732" spans="78:79" ht="12.75">
      <c r="BZ732" s="31">
        <f t="shared" si="273"/>
        <v>0</v>
      </c>
      <c r="CA732" s="31">
        <f t="shared" si="274"/>
      </c>
    </row>
    <row r="733" spans="78:79" ht="12.75">
      <c r="BZ733" s="31">
        <f t="shared" si="273"/>
        <v>0</v>
      </c>
      <c r="CA733" s="31">
        <f t="shared" si="274"/>
      </c>
    </row>
    <row r="743" ht="13.5" thickBot="1"/>
    <row r="744" spans="1:11" ht="13.5" thickBot="1">
      <c r="A744" s="62">
        <f>$A$1</f>
        <v>40152</v>
      </c>
      <c r="B744" s="63"/>
      <c r="C744" s="69" t="s">
        <v>31</v>
      </c>
      <c r="D744" s="70"/>
      <c r="E744" s="70"/>
      <c r="F744" s="71"/>
      <c r="G744" s="64" t="s">
        <v>4</v>
      </c>
      <c r="H744" s="65"/>
      <c r="I744" s="66"/>
      <c r="J744" s="27"/>
      <c r="K744" s="20"/>
    </row>
    <row r="745" spans="1:11" ht="13.5" thickBot="1">
      <c r="A745" s="72" t="s">
        <v>56</v>
      </c>
      <c r="B745" s="73"/>
      <c r="C745" s="1" t="s">
        <v>1</v>
      </c>
      <c r="D745" s="1" t="s">
        <v>37</v>
      </c>
      <c r="E745" s="1" t="s">
        <v>38</v>
      </c>
      <c r="F745" s="17" t="s">
        <v>42</v>
      </c>
      <c r="G745" s="17" t="s">
        <v>43</v>
      </c>
      <c r="H745" s="30" t="s">
        <v>44</v>
      </c>
      <c r="I745" s="60" t="s">
        <v>0</v>
      </c>
      <c r="J745" s="61"/>
      <c r="K745" s="23" t="s">
        <v>45</v>
      </c>
    </row>
    <row r="746" spans="1:79" ht="13.5" thickBot="1">
      <c r="A746" s="12"/>
      <c r="B746" s="19">
        <f aca="true" t="shared" si="275" ref="B746:B753">IF(A746="","",VLOOKUP(A746,nomi,2))</f>
      </c>
      <c r="C746" s="13"/>
      <c r="D746" s="12"/>
      <c r="E746" s="12"/>
      <c r="F746" s="10"/>
      <c r="G746" s="19">
        <f>IF(A746="","",IF(F746="",COUNT(J$746:J$753)-1,2*(COUNT(J$746:J$753)-K746)-COUNTIF(K$746:K$753,K746)+1))</f>
      </c>
      <c r="H746" s="19">
        <f>IF(J746="","",2*(COUNT(J$746:J$753)-1)-G746)</f>
      </c>
      <c r="I746" s="19">
        <f aca="true" t="shared" si="276" ref="I746:I752">IF(J746="","",VLOOKUP(J746,nomi,2))</f>
      </c>
      <c r="J746" s="12"/>
      <c r="K746" s="24">
        <f>IF(F746="","",RANK(F746,F$746:F$753))</f>
      </c>
      <c r="BZ746" s="31">
        <f>A746</f>
        <v>0</v>
      </c>
      <c r="CA746" s="31">
        <f>G746</f>
      </c>
    </row>
    <row r="747" spans="1:79" ht="13.5" thickBot="1">
      <c r="A747" s="12"/>
      <c r="B747" s="19">
        <f t="shared" si="275"/>
      </c>
      <c r="C747" s="13"/>
      <c r="D747" s="12"/>
      <c r="E747" s="12"/>
      <c r="F747" s="10"/>
      <c r="G747" s="19">
        <f aca="true" t="shared" si="277" ref="G747:G753">IF(A747="","",IF(F747="",COUNT(J$746:J$753)-1,2*(COUNT(J$746:J$753)-K747)-COUNTIF(K$746:K$753,K747)+1))</f>
      </c>
      <c r="H747" s="19">
        <f aca="true" t="shared" si="278" ref="H747:H753">IF(J747="","",2*(COUNT(J$746:J$753)-1)-G747)</f>
      </c>
      <c r="I747" s="19">
        <f t="shared" si="276"/>
      </c>
      <c r="J747" s="12"/>
      <c r="K747" s="24">
        <f aca="true" t="shared" si="279" ref="K747:K753">IF(F747="","",RANK(F747,F$746:F$753))</f>
      </c>
      <c r="BZ747" s="31">
        <f aca="true" t="shared" si="280" ref="BZ747:BZ753">A747</f>
        <v>0</v>
      </c>
      <c r="CA747" s="31">
        <f aca="true" t="shared" si="281" ref="CA747:CA753">G747</f>
      </c>
    </row>
    <row r="748" spans="1:79" ht="13.5" thickBot="1">
      <c r="A748" s="12"/>
      <c r="B748" s="19">
        <f t="shared" si="275"/>
      </c>
      <c r="C748" s="13"/>
      <c r="D748" s="12"/>
      <c r="E748" s="12"/>
      <c r="F748" s="10"/>
      <c r="G748" s="19">
        <f t="shared" si="277"/>
      </c>
      <c r="H748" s="19">
        <f t="shared" si="278"/>
      </c>
      <c r="I748" s="19">
        <f t="shared" si="276"/>
      </c>
      <c r="J748" s="12"/>
      <c r="K748" s="24">
        <f t="shared" si="279"/>
      </c>
      <c r="BZ748" s="31">
        <f t="shared" si="280"/>
        <v>0</v>
      </c>
      <c r="CA748" s="31">
        <f t="shared" si="281"/>
      </c>
    </row>
    <row r="749" spans="1:79" ht="13.5" thickBot="1">
      <c r="A749" s="12"/>
      <c r="B749" s="19">
        <f t="shared" si="275"/>
      </c>
      <c r="C749" s="13"/>
      <c r="D749" s="12"/>
      <c r="E749" s="12"/>
      <c r="F749" s="10"/>
      <c r="G749" s="19">
        <f t="shared" si="277"/>
      </c>
      <c r="H749" s="19">
        <f t="shared" si="278"/>
      </c>
      <c r="I749" s="19">
        <f t="shared" si="276"/>
      </c>
      <c r="J749" s="12"/>
      <c r="K749" s="24">
        <f t="shared" si="279"/>
      </c>
      <c r="BZ749" s="31">
        <f t="shared" si="280"/>
        <v>0</v>
      </c>
      <c r="CA749" s="31">
        <f t="shared" si="281"/>
      </c>
    </row>
    <row r="750" spans="1:79" ht="13.5" thickBot="1">
      <c r="A750" s="12"/>
      <c r="B750" s="19">
        <f t="shared" si="275"/>
      </c>
      <c r="C750" s="13"/>
      <c r="D750" s="12"/>
      <c r="E750" s="12"/>
      <c r="F750" s="10"/>
      <c r="G750" s="19">
        <f t="shared" si="277"/>
      </c>
      <c r="H750" s="19">
        <f t="shared" si="278"/>
      </c>
      <c r="I750" s="19">
        <f t="shared" si="276"/>
      </c>
      <c r="J750" s="12"/>
      <c r="K750" s="24">
        <f t="shared" si="279"/>
      </c>
      <c r="BZ750" s="31">
        <f t="shared" si="280"/>
        <v>0</v>
      </c>
      <c r="CA750" s="31">
        <f t="shared" si="281"/>
      </c>
    </row>
    <row r="751" spans="1:79" ht="13.5" thickBot="1">
      <c r="A751" s="12"/>
      <c r="B751" s="19">
        <f t="shared" si="275"/>
      </c>
      <c r="C751" s="13"/>
      <c r="D751" s="12"/>
      <c r="E751" s="12"/>
      <c r="F751" s="10"/>
      <c r="G751" s="19">
        <f t="shared" si="277"/>
      </c>
      <c r="H751" s="19">
        <f t="shared" si="278"/>
      </c>
      <c r="I751" s="19">
        <f t="shared" si="276"/>
      </c>
      <c r="J751" s="12"/>
      <c r="K751" s="24">
        <f t="shared" si="279"/>
      </c>
      <c r="BZ751" s="31">
        <f t="shared" si="280"/>
        <v>0</v>
      </c>
      <c r="CA751" s="31">
        <f t="shared" si="281"/>
      </c>
    </row>
    <row r="752" spans="1:79" ht="13.5" thickBot="1">
      <c r="A752" s="12"/>
      <c r="B752" s="19">
        <f t="shared" si="275"/>
      </c>
      <c r="C752" s="13"/>
      <c r="D752" s="12"/>
      <c r="E752" s="12"/>
      <c r="F752" s="10"/>
      <c r="G752" s="19">
        <f t="shared" si="277"/>
      </c>
      <c r="H752" s="19">
        <f t="shared" si="278"/>
      </c>
      <c r="I752" s="19">
        <f t="shared" si="276"/>
      </c>
      <c r="J752" s="12"/>
      <c r="K752" s="24">
        <f t="shared" si="279"/>
      </c>
      <c r="BZ752" s="31">
        <f t="shared" si="280"/>
        <v>0</v>
      </c>
      <c r="CA752" s="31">
        <f t="shared" si="281"/>
      </c>
    </row>
    <row r="753" spans="1:79" ht="13.5" thickBot="1">
      <c r="A753" s="12"/>
      <c r="B753" s="19">
        <f t="shared" si="275"/>
      </c>
      <c r="C753" s="13"/>
      <c r="D753" s="12"/>
      <c r="E753" s="12"/>
      <c r="F753" s="10"/>
      <c r="G753" s="19">
        <f t="shared" si="277"/>
      </c>
      <c r="H753" s="19">
        <f t="shared" si="278"/>
      </c>
      <c r="I753" s="19">
        <f>IF(J753="","",VLOOKUP(J753,nomi,2))</f>
      </c>
      <c r="J753" s="12"/>
      <c r="K753" s="24">
        <f t="shared" si="279"/>
      </c>
      <c r="BZ753" s="31">
        <f t="shared" si="280"/>
        <v>0</v>
      </c>
      <c r="CA753" s="31">
        <f t="shared" si="281"/>
      </c>
    </row>
    <row r="754" spans="6:79" ht="12.75">
      <c r="F754" s="14"/>
      <c r="BZ754" s="31">
        <f aca="true" t="shared" si="282" ref="BZ754:BZ761">J746</f>
        <v>0</v>
      </c>
      <c r="CA754" s="31">
        <f aca="true" t="shared" si="283" ref="CA754:CA761">H746</f>
      </c>
    </row>
    <row r="755" spans="78:79" ht="12.75">
      <c r="BZ755" s="31">
        <f t="shared" si="282"/>
        <v>0</v>
      </c>
      <c r="CA755" s="31">
        <f t="shared" si="283"/>
      </c>
    </row>
    <row r="756" spans="78:79" ht="12.75">
      <c r="BZ756" s="31">
        <f t="shared" si="282"/>
        <v>0</v>
      </c>
      <c r="CA756" s="31">
        <f t="shared" si="283"/>
      </c>
    </row>
    <row r="757" spans="78:79" ht="12.75">
      <c r="BZ757" s="31">
        <f t="shared" si="282"/>
        <v>0</v>
      </c>
      <c r="CA757" s="31">
        <f t="shared" si="283"/>
      </c>
    </row>
    <row r="758" spans="78:79" ht="12.75">
      <c r="BZ758" s="31">
        <f t="shared" si="282"/>
        <v>0</v>
      </c>
      <c r="CA758" s="31">
        <f t="shared" si="283"/>
      </c>
    </row>
    <row r="759" spans="78:79" ht="12.75">
      <c r="BZ759" s="31">
        <f t="shared" si="282"/>
        <v>0</v>
      </c>
      <c r="CA759" s="31">
        <f t="shared" si="283"/>
      </c>
    </row>
    <row r="760" spans="78:79" ht="12.75">
      <c r="BZ760" s="31">
        <f t="shared" si="282"/>
        <v>0</v>
      </c>
      <c r="CA760" s="31">
        <f t="shared" si="283"/>
      </c>
    </row>
    <row r="761" spans="78:79" ht="12.75">
      <c r="BZ761" s="31">
        <f t="shared" si="282"/>
        <v>0</v>
      </c>
      <c r="CA761" s="31">
        <f t="shared" si="283"/>
      </c>
    </row>
    <row r="770" ht="13.5" thickBot="1"/>
    <row r="771" spans="1:11" ht="13.5" thickBot="1">
      <c r="A771" s="62">
        <f>$A$1</f>
        <v>40152</v>
      </c>
      <c r="B771" s="63"/>
      <c r="C771" s="69" t="s">
        <v>65</v>
      </c>
      <c r="D771" s="70"/>
      <c r="E771" s="70"/>
      <c r="F771" s="71"/>
      <c r="G771" s="64" t="s">
        <v>4</v>
      </c>
      <c r="H771" s="65"/>
      <c r="I771" s="66"/>
      <c r="J771" s="27"/>
      <c r="K771" s="20"/>
    </row>
    <row r="772" spans="1:11" ht="13.5" thickBot="1">
      <c r="A772" s="72" t="s">
        <v>56</v>
      </c>
      <c r="B772" s="73"/>
      <c r="C772" s="1" t="s">
        <v>1</v>
      </c>
      <c r="D772" s="1" t="s">
        <v>37</v>
      </c>
      <c r="E772" s="1" t="s">
        <v>38</v>
      </c>
      <c r="F772" s="17" t="s">
        <v>42</v>
      </c>
      <c r="G772" s="17" t="s">
        <v>43</v>
      </c>
      <c r="H772" s="30" t="s">
        <v>44</v>
      </c>
      <c r="I772" s="60" t="s">
        <v>0</v>
      </c>
      <c r="J772" s="61"/>
      <c r="K772" s="23" t="s">
        <v>45</v>
      </c>
    </row>
    <row r="773" spans="1:79" ht="13.5" thickBot="1">
      <c r="A773" s="12"/>
      <c r="B773" s="19">
        <f aca="true" t="shared" si="284" ref="B773:B780">IF(A773="","",VLOOKUP(A773,nomi,2))</f>
      </c>
      <c r="C773" s="13"/>
      <c r="D773" s="12"/>
      <c r="E773" s="12"/>
      <c r="F773" s="10"/>
      <c r="G773" s="19">
        <f>IF(A773="","",IF(F773="",COUNT(J$773:J$780)-1,2*(COUNT(J$773:J$780)-K773)-COUNTIF(K$773:K$780,K773)+1))</f>
      </c>
      <c r="H773" s="19">
        <f>IF(J773="","",2*(COUNT(J$773:J$780)-1)-G773)</f>
      </c>
      <c r="I773" s="19">
        <f aca="true" t="shared" si="285" ref="I773:I780">IF(J773="","",VLOOKUP(J773,nomi,2))</f>
      </c>
      <c r="J773" s="12"/>
      <c r="K773" s="24">
        <f>IF(F773="","",RANK(F773,F$773:F$780))</f>
      </c>
      <c r="BZ773" s="31">
        <f>A773</f>
        <v>0</v>
      </c>
      <c r="CA773" s="31">
        <f>G773</f>
      </c>
    </row>
    <row r="774" spans="1:79" ht="13.5" thickBot="1">
      <c r="A774" s="12"/>
      <c r="B774" s="19">
        <f t="shared" si="284"/>
      </c>
      <c r="C774" s="13"/>
      <c r="D774" s="12"/>
      <c r="E774" s="12"/>
      <c r="F774" s="10"/>
      <c r="G774" s="19">
        <f aca="true" t="shared" si="286" ref="G774:G780">IF(A774="","",IF(F774="",COUNT(J$773:J$780)-1,2*(COUNT(J$773:J$780)-K774)-COUNTIF(K$773:K$780,K774)+1))</f>
      </c>
      <c r="H774" s="19">
        <f aca="true" t="shared" si="287" ref="H774:H780">IF(J774="","",2*(COUNT(J$773:J$780)-1)-G774)</f>
      </c>
      <c r="I774" s="19">
        <f t="shared" si="285"/>
      </c>
      <c r="J774" s="12"/>
      <c r="K774" s="24">
        <f aca="true" t="shared" si="288" ref="K774:K780">IF(F774="","",RANK(F774,F$773:F$780))</f>
      </c>
      <c r="BZ774" s="31">
        <f aca="true" t="shared" si="289" ref="BZ774:BZ780">A774</f>
        <v>0</v>
      </c>
      <c r="CA774" s="31">
        <f aca="true" t="shared" si="290" ref="CA774:CA780">G774</f>
      </c>
    </row>
    <row r="775" spans="1:79" ht="13.5" thickBot="1">
      <c r="A775" s="12"/>
      <c r="B775" s="19">
        <f t="shared" si="284"/>
      </c>
      <c r="C775" s="13"/>
      <c r="D775" s="12"/>
      <c r="E775" s="12"/>
      <c r="F775" s="10"/>
      <c r="G775" s="19">
        <f t="shared" si="286"/>
      </c>
      <c r="H775" s="19">
        <f t="shared" si="287"/>
      </c>
      <c r="I775" s="19">
        <f t="shared" si="285"/>
      </c>
      <c r="J775" s="12"/>
      <c r="K775" s="24">
        <f t="shared" si="288"/>
      </c>
      <c r="BZ775" s="31">
        <f t="shared" si="289"/>
        <v>0</v>
      </c>
      <c r="CA775" s="31">
        <f t="shared" si="290"/>
      </c>
    </row>
    <row r="776" spans="1:79" ht="13.5" thickBot="1">
      <c r="A776" s="12"/>
      <c r="B776" s="19">
        <f t="shared" si="284"/>
      </c>
      <c r="C776" s="13"/>
      <c r="D776" s="12"/>
      <c r="E776" s="12"/>
      <c r="F776" s="10"/>
      <c r="G776" s="19">
        <f t="shared" si="286"/>
      </c>
      <c r="H776" s="19">
        <f t="shared" si="287"/>
      </c>
      <c r="I776" s="19">
        <f t="shared" si="285"/>
      </c>
      <c r="J776" s="12"/>
      <c r="K776" s="24">
        <f t="shared" si="288"/>
      </c>
      <c r="BZ776" s="31">
        <f t="shared" si="289"/>
        <v>0</v>
      </c>
      <c r="CA776" s="31">
        <f t="shared" si="290"/>
      </c>
    </row>
    <row r="777" spans="1:79" ht="13.5" thickBot="1">
      <c r="A777" s="12"/>
      <c r="B777" s="19">
        <f t="shared" si="284"/>
      </c>
      <c r="C777" s="13"/>
      <c r="D777" s="12"/>
      <c r="E777" s="12"/>
      <c r="F777" s="10"/>
      <c r="G777" s="19">
        <f t="shared" si="286"/>
      </c>
      <c r="H777" s="19">
        <f t="shared" si="287"/>
      </c>
      <c r="I777" s="19">
        <f t="shared" si="285"/>
      </c>
      <c r="J777" s="12"/>
      <c r="K777" s="24">
        <f t="shared" si="288"/>
      </c>
      <c r="BZ777" s="31">
        <f t="shared" si="289"/>
        <v>0</v>
      </c>
      <c r="CA777" s="31">
        <f t="shared" si="290"/>
      </c>
    </row>
    <row r="778" spans="1:79" ht="13.5" thickBot="1">
      <c r="A778" s="12"/>
      <c r="B778" s="19">
        <f t="shared" si="284"/>
      </c>
      <c r="C778" s="13"/>
      <c r="D778" s="12"/>
      <c r="E778" s="12"/>
      <c r="F778" s="10"/>
      <c r="G778" s="19">
        <f t="shared" si="286"/>
      </c>
      <c r="H778" s="19">
        <f t="shared" si="287"/>
      </c>
      <c r="I778" s="19">
        <f t="shared" si="285"/>
      </c>
      <c r="J778" s="12"/>
      <c r="K778" s="24">
        <f t="shared" si="288"/>
      </c>
      <c r="BZ778" s="31">
        <f t="shared" si="289"/>
        <v>0</v>
      </c>
      <c r="CA778" s="31">
        <f t="shared" si="290"/>
      </c>
    </row>
    <row r="779" spans="1:79" ht="13.5" thickBot="1">
      <c r="A779" s="12"/>
      <c r="B779" s="19">
        <f t="shared" si="284"/>
      </c>
      <c r="C779" s="13"/>
      <c r="D779" s="12"/>
      <c r="E779" s="12"/>
      <c r="F779" s="10"/>
      <c r="G779" s="19">
        <f t="shared" si="286"/>
      </c>
      <c r="H779" s="19">
        <f t="shared" si="287"/>
      </c>
      <c r="I779" s="19">
        <f t="shared" si="285"/>
      </c>
      <c r="J779" s="12"/>
      <c r="K779" s="24">
        <f t="shared" si="288"/>
      </c>
      <c r="BZ779" s="31">
        <f t="shared" si="289"/>
        <v>0</v>
      </c>
      <c r="CA779" s="31">
        <f t="shared" si="290"/>
      </c>
    </row>
    <row r="780" spans="1:79" ht="13.5" thickBot="1">
      <c r="A780" s="12"/>
      <c r="B780" s="19">
        <f t="shared" si="284"/>
      </c>
      <c r="C780" s="13"/>
      <c r="D780" s="12"/>
      <c r="E780" s="12"/>
      <c r="F780" s="10"/>
      <c r="G780" s="19">
        <f t="shared" si="286"/>
      </c>
      <c r="H780" s="19">
        <f t="shared" si="287"/>
      </c>
      <c r="I780" s="19">
        <f t="shared" si="285"/>
      </c>
      <c r="J780" s="12"/>
      <c r="K780" s="24">
        <f t="shared" si="288"/>
      </c>
      <c r="BZ780" s="31">
        <f t="shared" si="289"/>
        <v>0</v>
      </c>
      <c r="CA780" s="31">
        <f t="shared" si="290"/>
      </c>
    </row>
    <row r="781" spans="1:79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BZ781" s="31">
        <f aca="true" t="shared" si="291" ref="BZ781:BZ788">J773</f>
        <v>0</v>
      </c>
      <c r="CA781" s="31">
        <f aca="true" t="shared" si="292" ref="CA781:CA788">H773</f>
      </c>
    </row>
    <row r="782" spans="78:79" ht="12.75">
      <c r="BZ782" s="31">
        <f t="shared" si="291"/>
        <v>0</v>
      </c>
      <c r="CA782" s="31">
        <f t="shared" si="292"/>
      </c>
    </row>
    <row r="783" spans="78:79" ht="12.75">
      <c r="BZ783" s="31">
        <f t="shared" si="291"/>
        <v>0</v>
      </c>
      <c r="CA783" s="31">
        <f t="shared" si="292"/>
      </c>
    </row>
    <row r="784" spans="78:79" ht="12.75">
      <c r="BZ784" s="31">
        <f t="shared" si="291"/>
        <v>0</v>
      </c>
      <c r="CA784" s="31">
        <f t="shared" si="292"/>
      </c>
    </row>
    <row r="785" spans="78:79" ht="12.75">
      <c r="BZ785" s="31">
        <f t="shared" si="291"/>
        <v>0</v>
      </c>
      <c r="CA785" s="31">
        <f t="shared" si="292"/>
      </c>
    </row>
    <row r="786" spans="78:79" ht="12.75">
      <c r="BZ786" s="31">
        <f t="shared" si="291"/>
        <v>0</v>
      </c>
      <c r="CA786" s="31">
        <f t="shared" si="292"/>
      </c>
    </row>
    <row r="787" spans="78:79" ht="12.75">
      <c r="BZ787" s="31">
        <f t="shared" si="291"/>
        <v>0</v>
      </c>
      <c r="CA787" s="31">
        <f t="shared" si="292"/>
      </c>
    </row>
    <row r="788" spans="78:79" ht="12.75">
      <c r="BZ788" s="31">
        <f t="shared" si="291"/>
        <v>0</v>
      </c>
      <c r="CA788" s="31">
        <f t="shared" si="292"/>
      </c>
    </row>
    <row r="798" ht="13.5" thickBot="1"/>
    <row r="799" spans="1:11" ht="13.5" thickBot="1">
      <c r="A799" s="62">
        <f>$A$1</f>
        <v>40152</v>
      </c>
      <c r="B799" s="63"/>
      <c r="C799" s="69" t="s">
        <v>66</v>
      </c>
      <c r="D799" s="70"/>
      <c r="E799" s="70"/>
      <c r="F799" s="71"/>
      <c r="G799" s="64" t="s">
        <v>4</v>
      </c>
      <c r="H799" s="65"/>
      <c r="I799" s="66"/>
      <c r="J799" s="27"/>
      <c r="K799" s="20"/>
    </row>
    <row r="800" spans="1:11" ht="13.5" thickBot="1">
      <c r="A800" s="72" t="s">
        <v>56</v>
      </c>
      <c r="B800" s="73"/>
      <c r="C800" s="1" t="s">
        <v>1</v>
      </c>
      <c r="D800" s="1" t="s">
        <v>37</v>
      </c>
      <c r="E800" s="1" t="s">
        <v>38</v>
      </c>
      <c r="F800" s="17" t="s">
        <v>42</v>
      </c>
      <c r="G800" s="17" t="s">
        <v>43</v>
      </c>
      <c r="H800" s="30" t="s">
        <v>44</v>
      </c>
      <c r="I800" s="60" t="s">
        <v>0</v>
      </c>
      <c r="J800" s="61"/>
      <c r="K800" s="23" t="s">
        <v>45</v>
      </c>
    </row>
    <row r="801" spans="1:79" ht="13.5" thickBot="1">
      <c r="A801" s="12"/>
      <c r="B801" s="19">
        <f aca="true" t="shared" si="293" ref="B801:B808">IF(A801="","",VLOOKUP(A801,nomi,2))</f>
      </c>
      <c r="C801" s="13"/>
      <c r="D801" s="12"/>
      <c r="E801" s="12"/>
      <c r="F801" s="10"/>
      <c r="G801" s="19">
        <f>IF(A801="","",IF(F801="",COUNT(J$801:J$808)-1,2*(COUNT(J$801:J$808)-K801)-COUNTIF(K$801:K$808,K801)+1))</f>
      </c>
      <c r="H801" s="19">
        <f>IF(J801="","",2*(COUNT(J$801:J$808)-1)-G801)</f>
      </c>
      <c r="I801" s="19">
        <f aca="true" t="shared" si="294" ref="I801:I808">IF(J801="","",VLOOKUP(J801,nomi,2))</f>
      </c>
      <c r="J801" s="12"/>
      <c r="K801" s="24">
        <f>IF(F801="","",RANK(F801,F$801:F$808))</f>
      </c>
      <c r="BZ801" s="31">
        <f>A801</f>
        <v>0</v>
      </c>
      <c r="CA801" s="31">
        <f>G801</f>
      </c>
    </row>
    <row r="802" spans="1:79" ht="13.5" thickBot="1">
      <c r="A802" s="12"/>
      <c r="B802" s="19">
        <f t="shared" si="293"/>
      </c>
      <c r="C802" s="13"/>
      <c r="D802" s="12"/>
      <c r="E802" s="12"/>
      <c r="F802" s="10"/>
      <c r="G802" s="19">
        <f aca="true" t="shared" si="295" ref="G802:G808">IF(A802="","",IF(F802="",COUNT(J$801:J$808)-1,2*(COUNT(J$801:J$808)-K802)-COUNTIF(K$801:K$808,K802)+1))</f>
      </c>
      <c r="H802" s="19">
        <f aca="true" t="shared" si="296" ref="H802:H808">IF(J802="","",2*(COUNT(J$801:J$808)-1)-G802)</f>
      </c>
      <c r="I802" s="19">
        <f t="shared" si="294"/>
      </c>
      <c r="J802" s="12"/>
      <c r="K802" s="24">
        <f aca="true" t="shared" si="297" ref="K802:K808">IF(F802="","",RANK(F802,F$801:F$808))</f>
      </c>
      <c r="BZ802" s="31">
        <f aca="true" t="shared" si="298" ref="BZ802:BZ808">A802</f>
        <v>0</v>
      </c>
      <c r="CA802" s="31">
        <f aca="true" t="shared" si="299" ref="CA802:CA808">G802</f>
      </c>
    </row>
    <row r="803" spans="1:79" ht="13.5" thickBot="1">
      <c r="A803" s="12"/>
      <c r="B803" s="19">
        <f t="shared" si="293"/>
      </c>
      <c r="C803" s="13"/>
      <c r="D803" s="12"/>
      <c r="E803" s="12"/>
      <c r="F803" s="10"/>
      <c r="G803" s="19">
        <f t="shared" si="295"/>
      </c>
      <c r="H803" s="19">
        <f t="shared" si="296"/>
      </c>
      <c r="I803" s="19">
        <f t="shared" si="294"/>
      </c>
      <c r="J803" s="12"/>
      <c r="K803" s="24">
        <f t="shared" si="297"/>
      </c>
      <c r="BZ803" s="31">
        <f t="shared" si="298"/>
        <v>0</v>
      </c>
      <c r="CA803" s="31">
        <f t="shared" si="299"/>
      </c>
    </row>
    <row r="804" spans="1:79" ht="13.5" thickBot="1">
      <c r="A804" s="12"/>
      <c r="B804" s="19">
        <f t="shared" si="293"/>
      </c>
      <c r="C804" s="13"/>
      <c r="D804" s="12"/>
      <c r="E804" s="12"/>
      <c r="F804" s="10"/>
      <c r="G804" s="19">
        <f t="shared" si="295"/>
      </c>
      <c r="H804" s="19">
        <f t="shared" si="296"/>
      </c>
      <c r="I804" s="19">
        <f t="shared" si="294"/>
      </c>
      <c r="J804" s="12"/>
      <c r="K804" s="24">
        <f t="shared" si="297"/>
      </c>
      <c r="BZ804" s="31">
        <f t="shared" si="298"/>
        <v>0</v>
      </c>
      <c r="CA804" s="31">
        <f t="shared" si="299"/>
      </c>
    </row>
    <row r="805" spans="1:79" ht="13.5" thickBot="1">
      <c r="A805" s="12"/>
      <c r="B805" s="19">
        <f t="shared" si="293"/>
      </c>
      <c r="C805" s="13"/>
      <c r="D805" s="12"/>
      <c r="E805" s="12"/>
      <c r="F805" s="10"/>
      <c r="G805" s="19">
        <f t="shared" si="295"/>
      </c>
      <c r="H805" s="19">
        <f t="shared" si="296"/>
      </c>
      <c r="I805" s="19">
        <f t="shared" si="294"/>
      </c>
      <c r="J805" s="12"/>
      <c r="K805" s="24">
        <f t="shared" si="297"/>
      </c>
      <c r="BZ805" s="31">
        <f t="shared" si="298"/>
        <v>0</v>
      </c>
      <c r="CA805" s="31">
        <f t="shared" si="299"/>
      </c>
    </row>
    <row r="806" spans="1:79" ht="13.5" thickBot="1">
      <c r="A806" s="12"/>
      <c r="B806" s="19">
        <f t="shared" si="293"/>
      </c>
      <c r="C806" s="13"/>
      <c r="D806" s="12"/>
      <c r="E806" s="12"/>
      <c r="F806" s="10"/>
      <c r="G806" s="19">
        <f t="shared" si="295"/>
      </c>
      <c r="H806" s="19">
        <f t="shared" si="296"/>
      </c>
      <c r="I806" s="19">
        <f t="shared" si="294"/>
      </c>
      <c r="J806" s="12"/>
      <c r="K806" s="24">
        <f t="shared" si="297"/>
      </c>
      <c r="BZ806" s="31">
        <f t="shared" si="298"/>
        <v>0</v>
      </c>
      <c r="CA806" s="31">
        <f t="shared" si="299"/>
      </c>
    </row>
    <row r="807" spans="1:79" ht="13.5" thickBot="1">
      <c r="A807" s="12"/>
      <c r="B807" s="19">
        <f t="shared" si="293"/>
      </c>
      <c r="C807" s="13"/>
      <c r="D807" s="12"/>
      <c r="E807" s="12"/>
      <c r="F807" s="10"/>
      <c r="G807" s="19">
        <f t="shared" si="295"/>
      </c>
      <c r="H807" s="19">
        <f t="shared" si="296"/>
      </c>
      <c r="I807" s="19">
        <f t="shared" si="294"/>
      </c>
      <c r="J807" s="12"/>
      <c r="K807" s="24">
        <f t="shared" si="297"/>
      </c>
      <c r="BZ807" s="31">
        <f t="shared" si="298"/>
        <v>0</v>
      </c>
      <c r="CA807" s="31">
        <f t="shared" si="299"/>
      </c>
    </row>
    <row r="808" spans="1:79" ht="13.5" thickBot="1">
      <c r="A808" s="12"/>
      <c r="B808" s="19">
        <f t="shared" si="293"/>
      </c>
      <c r="C808" s="13"/>
      <c r="D808" s="12"/>
      <c r="E808" s="12"/>
      <c r="F808" s="10"/>
      <c r="G808" s="19">
        <f t="shared" si="295"/>
      </c>
      <c r="H808" s="19">
        <f t="shared" si="296"/>
      </c>
      <c r="I808" s="19">
        <f t="shared" si="294"/>
      </c>
      <c r="J808" s="12"/>
      <c r="K808" s="24">
        <f t="shared" si="297"/>
      </c>
      <c r="BZ808" s="31">
        <f t="shared" si="298"/>
        <v>0</v>
      </c>
      <c r="CA808" s="31">
        <f t="shared" si="299"/>
      </c>
    </row>
    <row r="809" spans="6:79" ht="12.75">
      <c r="F809" s="14"/>
      <c r="BZ809" s="31">
        <f aca="true" t="shared" si="300" ref="BZ809:BZ816">J801</f>
        <v>0</v>
      </c>
      <c r="CA809" s="31">
        <f aca="true" t="shared" si="301" ref="CA809:CA816">H801</f>
      </c>
    </row>
    <row r="810" spans="78:79" ht="12.75">
      <c r="BZ810" s="31">
        <f t="shared" si="300"/>
        <v>0</v>
      </c>
      <c r="CA810" s="31">
        <f t="shared" si="301"/>
      </c>
    </row>
    <row r="811" spans="78:79" ht="12.75">
      <c r="BZ811" s="31">
        <f t="shared" si="300"/>
        <v>0</v>
      </c>
      <c r="CA811" s="31">
        <f t="shared" si="301"/>
      </c>
    </row>
    <row r="812" spans="78:79" ht="12.75">
      <c r="BZ812" s="31">
        <f t="shared" si="300"/>
        <v>0</v>
      </c>
      <c r="CA812" s="31">
        <f t="shared" si="301"/>
      </c>
    </row>
    <row r="813" spans="78:79" ht="12.75">
      <c r="BZ813" s="31">
        <f t="shared" si="300"/>
        <v>0</v>
      </c>
      <c r="CA813" s="31">
        <f t="shared" si="301"/>
      </c>
    </row>
    <row r="814" spans="78:79" ht="12.75">
      <c r="BZ814" s="31">
        <f t="shared" si="300"/>
        <v>0</v>
      </c>
      <c r="CA814" s="31">
        <f t="shared" si="301"/>
      </c>
    </row>
    <row r="815" spans="78:79" ht="12.75">
      <c r="BZ815" s="31">
        <f t="shared" si="300"/>
        <v>0</v>
      </c>
      <c r="CA815" s="31">
        <f t="shared" si="301"/>
      </c>
    </row>
    <row r="816" spans="78:79" ht="12.75">
      <c r="BZ816" s="31">
        <f t="shared" si="300"/>
        <v>0</v>
      </c>
      <c r="CA816" s="31">
        <f t="shared" si="301"/>
      </c>
    </row>
    <row r="826" spans="1:11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</row>
  </sheetData>
  <mergeCells count="151">
    <mergeCell ref="A799:B799"/>
    <mergeCell ref="C799:F799"/>
    <mergeCell ref="G799:I799"/>
    <mergeCell ref="A800:B800"/>
    <mergeCell ref="I800:J800"/>
    <mergeCell ref="A771:B771"/>
    <mergeCell ref="C771:F771"/>
    <mergeCell ref="G771:I771"/>
    <mergeCell ref="A772:B772"/>
    <mergeCell ref="I772:J772"/>
    <mergeCell ref="A745:B745"/>
    <mergeCell ref="I745:J745"/>
    <mergeCell ref="I2:J2"/>
    <mergeCell ref="A717:B717"/>
    <mergeCell ref="I717:J717"/>
    <mergeCell ref="A744:B744"/>
    <mergeCell ref="C744:F744"/>
    <mergeCell ref="G744:I744"/>
    <mergeCell ref="A716:B716"/>
    <mergeCell ref="A690:B690"/>
    <mergeCell ref="I690:J690"/>
    <mergeCell ref="C716:F716"/>
    <mergeCell ref="G716:I716"/>
    <mergeCell ref="A689:B689"/>
    <mergeCell ref="A662:B662"/>
    <mergeCell ref="I662:J662"/>
    <mergeCell ref="C689:F689"/>
    <mergeCell ref="G689:I689"/>
    <mergeCell ref="A661:B661"/>
    <mergeCell ref="A635:B635"/>
    <mergeCell ref="I635:J635"/>
    <mergeCell ref="C661:F661"/>
    <mergeCell ref="G661:I661"/>
    <mergeCell ref="A634:B634"/>
    <mergeCell ref="A607:B607"/>
    <mergeCell ref="I607:J607"/>
    <mergeCell ref="C634:F634"/>
    <mergeCell ref="G634:I634"/>
    <mergeCell ref="A606:B606"/>
    <mergeCell ref="A580:B580"/>
    <mergeCell ref="I580:J580"/>
    <mergeCell ref="C606:F606"/>
    <mergeCell ref="G606:I606"/>
    <mergeCell ref="A552:B552"/>
    <mergeCell ref="I552:J552"/>
    <mergeCell ref="A579:B579"/>
    <mergeCell ref="C579:F579"/>
    <mergeCell ref="G579:I579"/>
    <mergeCell ref="A551:B551"/>
    <mergeCell ref="A525:B525"/>
    <mergeCell ref="I525:J525"/>
    <mergeCell ref="C551:F551"/>
    <mergeCell ref="G551:I551"/>
    <mergeCell ref="A524:B524"/>
    <mergeCell ref="A497:B497"/>
    <mergeCell ref="I497:J497"/>
    <mergeCell ref="C524:F524"/>
    <mergeCell ref="G524:I524"/>
    <mergeCell ref="A496:B496"/>
    <mergeCell ref="A470:B470"/>
    <mergeCell ref="I470:J470"/>
    <mergeCell ref="C496:F496"/>
    <mergeCell ref="G496:I496"/>
    <mergeCell ref="A469:B469"/>
    <mergeCell ref="A442:B442"/>
    <mergeCell ref="I442:J442"/>
    <mergeCell ref="C469:F469"/>
    <mergeCell ref="G469:I469"/>
    <mergeCell ref="A441:B441"/>
    <mergeCell ref="A415:B415"/>
    <mergeCell ref="I415:J415"/>
    <mergeCell ref="C441:F441"/>
    <mergeCell ref="G441:I441"/>
    <mergeCell ref="A414:B414"/>
    <mergeCell ref="A387:B387"/>
    <mergeCell ref="I387:J387"/>
    <mergeCell ref="C414:F414"/>
    <mergeCell ref="G414:I414"/>
    <mergeCell ref="A386:B386"/>
    <mergeCell ref="A360:B360"/>
    <mergeCell ref="I360:J360"/>
    <mergeCell ref="C386:F386"/>
    <mergeCell ref="G386:I386"/>
    <mergeCell ref="A359:B359"/>
    <mergeCell ref="A332:B332"/>
    <mergeCell ref="I332:J332"/>
    <mergeCell ref="C359:F359"/>
    <mergeCell ref="G359:I359"/>
    <mergeCell ref="A331:B331"/>
    <mergeCell ref="A305:B305"/>
    <mergeCell ref="I305:J305"/>
    <mergeCell ref="C331:F331"/>
    <mergeCell ref="G331:I331"/>
    <mergeCell ref="A304:B304"/>
    <mergeCell ref="A277:B277"/>
    <mergeCell ref="I277:J277"/>
    <mergeCell ref="C304:F304"/>
    <mergeCell ref="G304:I304"/>
    <mergeCell ref="A276:B276"/>
    <mergeCell ref="A250:B250"/>
    <mergeCell ref="I250:J250"/>
    <mergeCell ref="C276:F276"/>
    <mergeCell ref="G276:I276"/>
    <mergeCell ref="A249:B249"/>
    <mergeCell ref="A222:B222"/>
    <mergeCell ref="I222:J222"/>
    <mergeCell ref="C249:F249"/>
    <mergeCell ref="G249:I249"/>
    <mergeCell ref="A221:B221"/>
    <mergeCell ref="A195:B195"/>
    <mergeCell ref="I195:J195"/>
    <mergeCell ref="C221:F221"/>
    <mergeCell ref="G221:I221"/>
    <mergeCell ref="A194:B194"/>
    <mergeCell ref="A167:B167"/>
    <mergeCell ref="I167:J167"/>
    <mergeCell ref="C194:F194"/>
    <mergeCell ref="G194:I194"/>
    <mergeCell ref="A166:B166"/>
    <mergeCell ref="A140:B140"/>
    <mergeCell ref="I140:J140"/>
    <mergeCell ref="C166:F166"/>
    <mergeCell ref="G166:I166"/>
    <mergeCell ref="A139:B139"/>
    <mergeCell ref="A112:B112"/>
    <mergeCell ref="I112:J112"/>
    <mergeCell ref="C139:F139"/>
    <mergeCell ref="G139:I139"/>
    <mergeCell ref="A111:B111"/>
    <mergeCell ref="A85:B85"/>
    <mergeCell ref="G85:H85"/>
    <mergeCell ref="I85:J85"/>
    <mergeCell ref="C111:F111"/>
    <mergeCell ref="G111:I111"/>
    <mergeCell ref="C56:F56"/>
    <mergeCell ref="A84:B84"/>
    <mergeCell ref="A57:B57"/>
    <mergeCell ref="I57:J57"/>
    <mergeCell ref="C84:F84"/>
    <mergeCell ref="G84:I84"/>
    <mergeCell ref="G56:I56"/>
    <mergeCell ref="A56:B56"/>
    <mergeCell ref="A1:B1"/>
    <mergeCell ref="I30:J30"/>
    <mergeCell ref="A29:B29"/>
    <mergeCell ref="G29:I29"/>
    <mergeCell ref="A2:B2"/>
    <mergeCell ref="A30:B30"/>
    <mergeCell ref="C29:F29"/>
    <mergeCell ref="C1:F1"/>
    <mergeCell ref="G1:I1"/>
  </mergeCells>
  <conditionalFormatting sqref="T18">
    <cfRule type="cellIs" priority="1" dxfId="0" operator="equal" stopIfTrue="1">
      <formula>COUNT(Q1:Q16)*50</formula>
    </cfRule>
    <cfRule type="cellIs" priority="2" dxfId="1" operator="notEqual" stopIfTrue="1">
      <formula>COUNT(Q1:Q16)*50</formula>
    </cfRule>
  </conditionalFormatting>
  <conditionalFormatting sqref="P18">
    <cfRule type="cellIs" priority="3" dxfId="0" operator="equal" stopIfTrue="1">
      <formula>COUNT(Q1:Q16)*50</formula>
    </cfRule>
    <cfRule type="cellIs" priority="4" dxfId="1" operator="notEqual" stopIfTrue="1">
      <formula>COUNT(Q1:Q16)*50</formula>
    </cfRule>
  </conditionalFormatting>
  <conditionalFormatting sqref="O18">
    <cfRule type="cellIs" priority="5" dxfId="0" operator="equal" stopIfTrue="1">
      <formula>COUNTIF(Q17:AT17,"&gt;0")*INT((COUNT($Q$1:$Q$16)-1.5)/2)*COUNT($Q$1:$Q$16)</formula>
    </cfRule>
    <cfRule type="cellIs" priority="6" dxfId="1" operator="notEqual" stopIfTrue="1">
      <formula>COUNTIF(Q17:AT17,"&gt;0")*INT((COUNT($Q$1:$Q$16)-1.5)/2)*COUNT($Q$1:$Q$16)</formula>
    </cfRule>
  </conditionalFormatting>
  <conditionalFormatting sqref="S18">
    <cfRule type="cellIs" priority="7" dxfId="0" operator="equal" stopIfTrue="1">
      <formula>COUNTIF(U17:AX17,"&gt;0")*INT((COUNT($Q$1:$Q$16)-1.5)/2)*COUNT($Q$1:$Q$16)</formula>
    </cfRule>
    <cfRule type="cellIs" priority="8" dxfId="1" operator="notEqual" stopIfTrue="1">
      <formula>COUNTIF(U18:AX18,"&gt;0")*112</formula>
    </cfRule>
  </conditionalFormatting>
  <conditionalFormatting sqref="U17:AX17">
    <cfRule type="cellIs" priority="9" dxfId="0" operator="equal" stopIfTrue="1">
      <formula>INT((COUNT($Q1:$Q16)-1.5)/2)*COUNT($Q1:$Q16)</formula>
    </cfRule>
    <cfRule type="cellIs" priority="10" dxfId="1" operator="notEqual" stopIfTrue="1">
      <formula>INT((COUNT($Q1:$Q16)-1.5)/2)*COUNT($Q1:$Q16)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"/>
  <sheetViews>
    <sheetView workbookViewId="0" topLeftCell="A1">
      <selection activeCell="A2" sqref="A2:B2"/>
    </sheetView>
  </sheetViews>
  <sheetFormatPr defaultColWidth="9.140625" defaultRowHeight="12.75"/>
  <sheetData>
    <row r="1" spans="1:4" ht="13.5" thickBot="1">
      <c r="A1" s="60" t="s">
        <v>56</v>
      </c>
      <c r="B1" s="61"/>
      <c r="D1" s="28"/>
    </row>
    <row r="2" spans="1:2" ht="13.5" thickBot="1">
      <c r="A2" s="60" t="s">
        <v>0</v>
      </c>
      <c r="B2" s="61"/>
    </row>
    <row r="3" spans="1:2" ht="13.5" thickBot="1">
      <c r="A3" s="67" t="s">
        <v>33</v>
      </c>
      <c r="B3" s="68"/>
    </row>
    <row r="4" spans="1:2" ht="13.5" thickBot="1">
      <c r="A4" s="67" t="s">
        <v>51</v>
      </c>
      <c r="B4" s="68"/>
    </row>
  </sheetData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31"/>
  <sheetViews>
    <sheetView workbookViewId="0" topLeftCell="A1">
      <selection activeCell="G9" sqref="G9"/>
    </sheetView>
  </sheetViews>
  <sheetFormatPr defaultColWidth="9.140625" defaultRowHeight="12.75"/>
  <sheetData>
    <row r="1" ht="15.75">
      <c r="A1" s="8" t="s">
        <v>71</v>
      </c>
    </row>
    <row r="2" ht="12.75">
      <c r="A2" s="2"/>
    </row>
    <row r="3" ht="12.75">
      <c r="A3" s="2" t="s">
        <v>35</v>
      </c>
    </row>
    <row r="4" ht="12.75">
      <c r="A4" t="s">
        <v>53</v>
      </c>
    </row>
    <row r="5" ht="12.75">
      <c r="A5" t="s">
        <v>72</v>
      </c>
    </row>
    <row r="6" ht="12.75">
      <c r="A6" t="s">
        <v>73</v>
      </c>
    </row>
    <row r="7" ht="12.75">
      <c r="A7" t="s">
        <v>74</v>
      </c>
    </row>
    <row r="8" ht="12.75">
      <c r="A8" t="s">
        <v>39</v>
      </c>
    </row>
    <row r="10" ht="12.75">
      <c r="A10" s="2" t="s">
        <v>36</v>
      </c>
    </row>
    <row r="11" ht="12.75">
      <c r="A11" s="2" t="s">
        <v>54</v>
      </c>
    </row>
    <row r="12" ht="12.75">
      <c r="A12" t="s">
        <v>47</v>
      </c>
    </row>
    <row r="13" spans="1:8" ht="12.75">
      <c r="A13" s="29" t="s">
        <v>57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58</v>
      </c>
      <c r="B14" s="29"/>
      <c r="C14" s="29"/>
      <c r="D14" s="29"/>
      <c r="E14" s="29"/>
      <c r="F14" s="29"/>
      <c r="G14" s="29"/>
      <c r="H14" s="29"/>
    </row>
    <row r="15" ht="12.75">
      <c r="A15" t="s">
        <v>48</v>
      </c>
    </row>
    <row r="16" ht="12.75">
      <c r="A16" t="s">
        <v>40</v>
      </c>
    </row>
    <row r="17" ht="12.75">
      <c r="A17" t="s">
        <v>50</v>
      </c>
    </row>
    <row r="18" ht="12.75">
      <c r="A18" t="s">
        <v>52</v>
      </c>
    </row>
    <row r="19" ht="12.75">
      <c r="A19" t="s">
        <v>49</v>
      </c>
    </row>
    <row r="21" ht="12.75">
      <c r="A21" s="2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  <row r="28" ht="12.75">
      <c r="A28" s="2" t="s">
        <v>55</v>
      </c>
    </row>
    <row r="30" ht="12.75">
      <c r="A30" s="47" t="s">
        <v>81</v>
      </c>
    </row>
    <row r="31" ht="12.75">
      <c r="A31" s="47" t="s">
        <v>82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CONSULSISTEMI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Gaetano Cataldo</dc:creator>
  <cp:keywords/>
  <dc:description/>
  <cp:lastModifiedBy>Dino</cp:lastModifiedBy>
  <cp:lastPrinted>2007-02-28T21:05:27Z</cp:lastPrinted>
  <dcterms:created xsi:type="dcterms:W3CDTF">2001-09-21T09:19:37Z</dcterms:created>
  <dcterms:modified xsi:type="dcterms:W3CDTF">2011-06-19T08:39:28Z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-976495937</vt:i4>
  </property>
  <property fmtid="{D5CDD505-2E9C-101B-9397-08002B2CF9AE}" pid="3" name="_EmailSubject">
    <vt:lpwstr>Template Excel</vt:lpwstr>
  </property>
  <property fmtid="{D5CDD505-2E9C-101B-9397-08002B2CF9AE}" pid="4" name="_AuthorEmail">
    <vt:lpwstr>b.desanctis@tin.it</vt:lpwstr>
  </property>
  <property fmtid="{D5CDD505-2E9C-101B-9397-08002B2CF9AE}" pid="5" name="_AuthorEmailDisplayName">
    <vt:lpwstr>Bernardino DE SANCTIS</vt:lpwstr>
  </property>
  <property fmtid="{D5CDD505-2E9C-101B-9397-08002B2CF9AE}" pid="6" name="_ReviewingToolsShownOnce">
    <vt:lpwstr/>
  </property>
</Properties>
</file>